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0875" activeTab="3"/>
  </bookViews>
  <sheets>
    <sheet name="კიბის უჯრედი" sheetId="1" r:id="rId1"/>
    <sheet name="სართ 2" sheetId="2" r:id="rId2"/>
    <sheet name="სართ 3" sheetId="3" r:id="rId3"/>
    <sheet name="ჯამი" sheetId="4" r:id="rId4"/>
  </sheets>
  <definedNames>
    <definedName name="_xlnm.Print_Area" localSheetId="0">'კიბის უჯრედი'!$A$1:$I$60</definedName>
  </definedNames>
  <calcPr fullCalcOnLoad="1"/>
</workbook>
</file>

<file path=xl/sharedStrings.xml><?xml version="1.0" encoding="utf-8"?>
<sst xmlns="http://schemas.openxmlformats.org/spreadsheetml/2006/main" count="342" uniqueCount="112">
  <si>
    <t>raodenoba</t>
  </si>
  <si>
    <t># rigiTi</t>
  </si>
  <si>
    <t>samuSaoebis da xarjebis dasaxeleba</t>
  </si>
  <si>
    <t>sul</t>
  </si>
  <si>
    <t>erTeul.</t>
  </si>
  <si>
    <t>jami</t>
  </si>
  <si>
    <t>j a m i</t>
  </si>
  <si>
    <t>zednadebi xarji</t>
  </si>
  <si>
    <t>gegmiuri dagroveba</t>
  </si>
  <si>
    <t>erTeulis
 ganzomileba</t>
  </si>
  <si>
    <t>kv.m</t>
  </si>
  <si>
    <t>kg</t>
  </si>
  <si>
    <t>t</t>
  </si>
  <si>
    <t>masalebi</t>
  </si>
  <si>
    <t>xelfasi</t>
  </si>
  <si>
    <t>2</t>
  </si>
  <si>
    <t>3</t>
  </si>
  <si>
    <t>5</t>
  </si>
  <si>
    <t>1</t>
  </si>
  <si>
    <t>6</t>
  </si>
  <si>
    <t>tn</t>
  </si>
  <si>
    <t>8</t>
  </si>
  <si>
    <t xml:space="preserve">grunti         </t>
  </si>
  <si>
    <t xml:space="preserve">zumfara        </t>
  </si>
  <si>
    <t>4</t>
  </si>
  <si>
    <t>9</t>
  </si>
  <si>
    <t>10</t>
  </si>
  <si>
    <t>lari</t>
  </si>
  <si>
    <t>11</t>
  </si>
  <si>
    <t>12</t>
  </si>
  <si>
    <t>grZ/m</t>
  </si>
  <si>
    <t>kedlebis da Weris SeRebva wyalemulsiiT (ori fena)</t>
  </si>
  <si>
    <t>samRebro kuTxovanas mowyoba</t>
  </si>
  <si>
    <t xml:space="preserve">samRebro kuTxovana      </t>
  </si>
  <si>
    <t>kedlebis da Weris zedapirebis gasufTaveba (Camofxeka)</t>
  </si>
  <si>
    <t>ganaTebis plafoni montaJi</t>
  </si>
  <si>
    <t>gifsokardoni</t>
  </si>
  <si>
    <t>masalebis transportireba</t>
  </si>
  <si>
    <t>16</t>
  </si>
  <si>
    <t>17</t>
  </si>
  <si>
    <t>18</t>
  </si>
  <si>
    <t>19</t>
  </si>
  <si>
    <t>20</t>
  </si>
  <si>
    <t>21</t>
  </si>
  <si>
    <t>22</t>
  </si>
  <si>
    <t>23</t>
  </si>
  <si>
    <t>gauTvaliswinebeli xarji</t>
  </si>
  <si>
    <t>webocementi</t>
  </si>
  <si>
    <t>kibis moajirebis restavracia SeRebva</t>
  </si>
  <si>
    <t>laki saxelurisTvis</t>
  </si>
  <si>
    <t>lit</t>
  </si>
  <si>
    <t>metaloplastmasis fanjrebi</t>
  </si>
  <si>
    <t>fanjris atkosebis amolesva</t>
  </si>
  <si>
    <t>gaji</t>
  </si>
  <si>
    <t xml:space="preserve">silikoni  </t>
  </si>
  <si>
    <t xml:space="preserve">granitiT kibis SefuTva </t>
  </si>
  <si>
    <t>kibis plintusi (aluminis)</t>
  </si>
  <si>
    <t>samSeneblo narCenebis Camotana gatana</t>
  </si>
  <si>
    <t>kibis ujredi</t>
  </si>
  <si>
    <t>amstrongiT Weris mowyoba</t>
  </si>
  <si>
    <t>amstrongi</t>
  </si>
  <si>
    <t xml:space="preserve"> kedlebis  zedapirebis dagruntva, 2 piri SefiTxvna-dazumfareba </t>
  </si>
  <si>
    <t>xis saxeluri</t>
  </si>
  <si>
    <t>gifsokardoniT kibis da liftis SefuTva</t>
  </si>
  <si>
    <t>gifsikardiniT Sublebis SefuTva</t>
  </si>
  <si>
    <t>graniti (k=1*1,1)</t>
  </si>
  <si>
    <t>granitis dageba baqnebze</t>
  </si>
  <si>
    <t>graniti</t>
  </si>
  <si>
    <t>granitiT plintusebis mowyoba</t>
  </si>
  <si>
    <t>saxanZro dafebi</t>
  </si>
  <si>
    <t>cali</t>
  </si>
  <si>
    <t>kabeli</t>
  </si>
  <si>
    <t xml:space="preserve">ganaTebis plafoni </t>
  </si>
  <si>
    <t>dRg</t>
  </si>
  <si>
    <t>13</t>
  </si>
  <si>
    <t>14</t>
  </si>
  <si>
    <t>15</t>
  </si>
  <si>
    <t>kedlis da xis CarCos demontaJi 5X4</t>
  </si>
  <si>
    <t>24</t>
  </si>
  <si>
    <t>III sarTulis  saremonto samuSaoebi</t>
  </si>
  <si>
    <t>c</t>
  </si>
  <si>
    <t>II sarTulis  saremonto samuSaoebi</t>
  </si>
  <si>
    <t>kedlebis  zedapiris gasufTaveba (Camofxeka)</t>
  </si>
  <si>
    <t xml:space="preserve"> kedlebis zedapiris dagruntva, 2 piri SefiTxvna-dazumfareba </t>
  </si>
  <si>
    <t>kedlebis SeRebva wyalemulsiiT (ori fena)</t>
  </si>
  <si>
    <t>laminirebuli iatakis dageba</t>
  </si>
  <si>
    <t>laminirebuli iataki safeniT</t>
  </si>
  <si>
    <t>laminatis plintusi</t>
  </si>
  <si>
    <t>laminatis Sida da gare kuTxe</t>
  </si>
  <si>
    <t>amstrongis Weris mowyoba</t>
  </si>
  <si>
    <t>7</t>
  </si>
  <si>
    <t>mdeefis karebi</t>
  </si>
  <si>
    <t>laminirebuli faneriT mricxvelebis SefuTva</t>
  </si>
  <si>
    <t>gifsokardoni ganjinebis SefuTva da arkebis Sefu</t>
  </si>
  <si>
    <t>laminatis fasadi 2.5X2.30</t>
  </si>
  <si>
    <t>san.kvanZis metlaxis Secvla montaJi demontaJi</t>
  </si>
  <si>
    <t>metlaxi</t>
  </si>
  <si>
    <t xml:space="preserve">webo cementi </t>
  </si>
  <si>
    <r>
      <rPr>
        <sz val="8"/>
        <rFont val="AcadNusx"/>
        <family val="0"/>
      </rPr>
      <t>fiTxi (</t>
    </r>
    <r>
      <rPr>
        <sz val="8"/>
        <rFont val="Cambria"/>
        <family val="1"/>
      </rPr>
      <t xml:space="preserve">ABS) </t>
    </r>
  </si>
  <si>
    <r>
      <t>wyalemulsia</t>
    </r>
    <r>
      <rPr>
        <sz val="8"/>
        <rFont val="Cambria"/>
        <family val="1"/>
      </rPr>
      <t xml:space="preserve"> </t>
    </r>
  </si>
  <si>
    <r>
      <t>zeTovani saRebavi (</t>
    </r>
    <r>
      <rPr>
        <sz val="8"/>
        <rFont val="Cambria"/>
        <family val="1"/>
      </rPr>
      <t>Caparol, CapaDIN)</t>
    </r>
  </si>
  <si>
    <r>
      <t xml:space="preserve">fiTxi </t>
    </r>
    <r>
      <rPr>
        <sz val="8"/>
        <rFont val="Cambria"/>
        <family val="1"/>
      </rPr>
      <t xml:space="preserve">(ABS)     </t>
    </r>
  </si>
  <si>
    <r>
      <t xml:space="preserve">wyalemulsia  </t>
    </r>
    <r>
      <rPr>
        <sz val="8"/>
        <rFont val="Cambria"/>
        <family val="1"/>
      </rPr>
      <t xml:space="preserve">   </t>
    </r>
    <r>
      <rPr>
        <sz val="8"/>
        <rFont val="AcadNusx"/>
        <family val="0"/>
      </rPr>
      <t xml:space="preserve"> </t>
    </r>
  </si>
  <si>
    <t>gifsokardoni ganjinebis SefuTva</t>
  </si>
  <si>
    <r>
      <t xml:space="preserve">wyalemulsia </t>
    </r>
    <r>
      <rPr>
        <sz val="8"/>
        <rFont val="Cambria"/>
        <family val="1"/>
      </rPr>
      <t xml:space="preserve">   </t>
    </r>
    <r>
      <rPr>
        <sz val="8"/>
        <rFont val="AcadNusx"/>
        <family val="0"/>
      </rPr>
      <t xml:space="preserve"> </t>
    </r>
  </si>
  <si>
    <t>#</t>
  </si>
  <si>
    <t>სამუშაოს დასახელება</t>
  </si>
  <si>
    <t>ჯამი (ლარი დღგ-ს ჩათვლით)</t>
  </si>
  <si>
    <t>კიბის უჯრედი</t>
  </si>
  <si>
    <t>სართ 2</t>
  </si>
  <si>
    <t>სართ 3</t>
  </si>
  <si>
    <t>სულ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</si>
</sst>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;[Red]0.00"/>
    <numFmt numFmtId="189" formatCode="h:mm;@"/>
    <numFmt numFmtId="190" formatCode="0.0"/>
    <numFmt numFmtId="191" formatCode="0.0;[Red]0.0"/>
    <numFmt numFmtId="192" formatCode="0;[Red]0"/>
    <numFmt numFmtId="193" formatCode="#.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0.000;[Red]0.000"/>
    <numFmt numFmtId="200" formatCode="0.000000"/>
    <numFmt numFmtId="201" formatCode="0.00000"/>
    <numFmt numFmtId="202" formatCode="0.0000"/>
    <numFmt numFmtId="203" formatCode="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cadMtavr"/>
      <family val="0"/>
    </font>
    <font>
      <sz val="8"/>
      <name val="Arial"/>
      <family val="2"/>
    </font>
    <font>
      <b/>
      <sz val="8"/>
      <name val="AcadMtavr"/>
      <family val="0"/>
    </font>
    <font>
      <b/>
      <sz val="8"/>
      <name val="AcadNusx"/>
      <family val="0"/>
    </font>
    <font>
      <sz val="8"/>
      <name val="AcadNusx"/>
      <family val="0"/>
    </font>
    <font>
      <sz val="8"/>
      <name val="Cambria"/>
      <family val="1"/>
    </font>
    <font>
      <b/>
      <sz val="8"/>
      <name val="Arial"/>
      <family val="2"/>
    </font>
    <font>
      <sz val="8"/>
      <name val="Engraver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cadNusx"/>
      <family val="0"/>
    </font>
    <font>
      <sz val="8"/>
      <color indexed="8"/>
      <name val="AcadNusx"/>
      <family val="0"/>
    </font>
    <font>
      <sz val="8"/>
      <color indexed="8"/>
      <name val="Arial"/>
      <family val="2"/>
    </font>
    <font>
      <sz val="8"/>
      <color indexed="10"/>
      <name val="AcadNusx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cadNusx"/>
      <family val="0"/>
    </font>
    <font>
      <sz val="8"/>
      <color theme="1"/>
      <name val="AcadNusx"/>
      <family val="0"/>
    </font>
    <font>
      <sz val="8"/>
      <color theme="1"/>
      <name val="Arial"/>
      <family val="2"/>
    </font>
    <font>
      <sz val="8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9" applyFont="1" applyAlignment="1">
      <alignment/>
      <protection/>
    </xf>
    <xf numFmtId="0" fontId="4" fillId="0" borderId="0" xfId="0" applyFont="1" applyAlignment="1">
      <alignment/>
    </xf>
    <xf numFmtId="0" fontId="6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left" vertical="center" wrapText="1"/>
      <protection/>
    </xf>
    <xf numFmtId="2" fontId="51" fillId="33" borderId="10" xfId="59" applyNumberFormat="1" applyFont="1" applyFill="1" applyBorder="1" applyAlignment="1">
      <alignment horizontal="center" vertical="center" wrapText="1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2" fontId="52" fillId="33" borderId="10" xfId="59" applyNumberFormat="1" applyFont="1" applyFill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2" fontId="52" fillId="0" borderId="10" xfId="59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2" fontId="6" fillId="33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2" fontId="7" fillId="33" borderId="10" xfId="59" applyNumberFormat="1" applyFont="1" applyFill="1" applyBorder="1" applyAlignment="1">
      <alignment horizontal="center" vertical="center" wrapText="1"/>
      <protection/>
    </xf>
    <xf numFmtId="2" fontId="7" fillId="0" borderId="10" xfId="59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52" fillId="33" borderId="10" xfId="59" applyFont="1" applyFill="1" applyBorder="1" applyAlignment="1">
      <alignment horizontal="center" vertical="center" wrapText="1"/>
      <protection/>
    </xf>
    <xf numFmtId="2" fontId="53" fillId="33" borderId="10" xfId="0" applyNumberFormat="1" applyFont="1" applyFill="1" applyBorder="1" applyAlignment="1">
      <alignment horizontal="center" vertical="center"/>
    </xf>
    <xf numFmtId="2" fontId="6" fillId="0" borderId="10" xfId="59" applyNumberFormat="1" applyFont="1" applyBorder="1" applyAlignment="1">
      <alignment horizontal="center" vertical="center" wrapText="1"/>
      <protection/>
    </xf>
    <xf numFmtId="9" fontId="6" fillId="0" borderId="10" xfId="59" applyNumberFormat="1" applyFont="1" applyBorder="1" applyAlignment="1">
      <alignment horizontal="center" vertical="center" wrapText="1"/>
      <protection/>
    </xf>
    <xf numFmtId="9" fontId="6" fillId="33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6" fillId="0" borderId="10" xfId="59" applyFont="1" applyFill="1" applyBorder="1" applyAlignment="1">
      <alignment horizontal="center" vertical="center" wrapText="1"/>
      <protection/>
    </xf>
    <xf numFmtId="9" fontId="9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33" borderId="10" xfId="59" applyFont="1" applyFill="1" applyBorder="1" applyAlignment="1">
      <alignment horizontal="left" vertic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54" fillId="33" borderId="10" xfId="59" applyNumberFormat="1" applyFont="1" applyFill="1" applyBorder="1" applyAlignment="1">
      <alignment horizontal="center" vertical="center" wrapText="1"/>
      <protection/>
    </xf>
    <xf numFmtId="0" fontId="52" fillId="33" borderId="10" xfId="59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59" applyFont="1" applyBorder="1" applyAlignment="1">
      <alignment horizontal="center" wrapText="1"/>
      <protection/>
    </xf>
    <xf numFmtId="9" fontId="9" fillId="0" borderId="10" xfId="0" applyNumberFormat="1" applyFont="1" applyBorder="1" applyAlignment="1">
      <alignment horizontal="center"/>
    </xf>
    <xf numFmtId="187" fontId="4" fillId="34" borderId="0" xfId="42" applyFont="1" applyFill="1" applyAlignment="1">
      <alignment/>
    </xf>
    <xf numFmtId="0" fontId="7" fillId="6" borderId="10" xfId="59" applyFont="1" applyFill="1" applyBorder="1" applyAlignment="1">
      <alignment horizontal="center" vertical="center" wrapText="1"/>
      <protection/>
    </xf>
    <xf numFmtId="2" fontId="7" fillId="6" borderId="10" xfId="59" applyNumberFormat="1" applyFont="1" applyFill="1" applyBorder="1" applyAlignment="1">
      <alignment horizontal="center" vertical="center" wrapText="1"/>
      <protection/>
    </xf>
    <xf numFmtId="0" fontId="6" fillId="6" borderId="10" xfId="59" applyFont="1" applyFill="1" applyBorder="1" applyAlignment="1">
      <alignment horizontal="left" vertical="center" wrapText="1"/>
      <protection/>
    </xf>
    <xf numFmtId="2" fontId="52" fillId="6" borderId="10" xfId="59" applyNumberFormat="1" applyFont="1" applyFill="1" applyBorder="1" applyAlignment="1">
      <alignment horizontal="center" vertical="center" wrapText="1"/>
      <protection/>
    </xf>
    <xf numFmtId="0" fontId="6" fillId="6" borderId="10" xfId="59" applyFont="1" applyFill="1" applyBorder="1" applyAlignment="1">
      <alignment horizontal="center" vertical="center" wrapText="1"/>
      <protection/>
    </xf>
    <xf numFmtId="2" fontId="51" fillId="6" borderId="10" xfId="59" applyNumberFormat="1" applyFont="1" applyFill="1" applyBorder="1" applyAlignment="1">
      <alignment horizontal="center" vertical="center" wrapText="1"/>
      <protection/>
    </xf>
    <xf numFmtId="49" fontId="7" fillId="6" borderId="10" xfId="59" applyNumberFormat="1" applyFont="1" applyFill="1" applyBorder="1" applyAlignment="1">
      <alignment horizontal="center" vertical="center" wrapText="1"/>
      <protection/>
    </xf>
    <xf numFmtId="2" fontId="6" fillId="6" borderId="10" xfId="59" applyNumberFormat="1" applyFont="1" applyFill="1" applyBorder="1" applyAlignment="1">
      <alignment horizontal="center" vertical="center" wrapText="1"/>
      <protection/>
    </xf>
    <xf numFmtId="0" fontId="4" fillId="6" borderId="10" xfId="0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49" fontId="52" fillId="6" borderId="10" xfId="59" applyNumberFormat="1" applyFont="1" applyFill="1" applyBorder="1" applyAlignment="1">
      <alignment horizontal="center" vertical="center" wrapText="1"/>
      <protection/>
    </xf>
    <xf numFmtId="0" fontId="51" fillId="6" borderId="10" xfId="59" applyFont="1" applyFill="1" applyBorder="1" applyAlignment="1">
      <alignment horizontal="left" vertical="center" wrapText="1"/>
      <protection/>
    </xf>
    <xf numFmtId="0" fontId="52" fillId="6" borderId="10" xfId="59" applyFont="1" applyFill="1" applyBorder="1" applyAlignment="1">
      <alignment horizontal="center" vertical="center" wrapText="1"/>
      <protection/>
    </xf>
    <xf numFmtId="2" fontId="53" fillId="6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textRotation="90" wrapText="1"/>
      <protection/>
    </xf>
    <xf numFmtId="0" fontId="6" fillId="0" borderId="12" xfId="59" applyFont="1" applyBorder="1" applyAlignment="1">
      <alignment horizontal="center" vertical="center" textRotation="90" wrapText="1"/>
      <protection/>
    </xf>
    <xf numFmtId="0" fontId="6" fillId="0" borderId="10" xfId="59" applyFont="1" applyBorder="1" applyAlignment="1">
      <alignment horizontal="center" vertical="center" textRotation="90" wrapText="1"/>
      <protection/>
    </xf>
    <xf numFmtId="0" fontId="6" fillId="0" borderId="13" xfId="59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workbookViewId="0" topLeftCell="A21">
      <selection activeCell="B56" sqref="B56:F56"/>
    </sheetView>
  </sheetViews>
  <sheetFormatPr defaultColWidth="9.140625" defaultRowHeight="12.75" outlineLevelCol="1"/>
  <cols>
    <col min="1" max="1" width="4.28125" style="2" customWidth="1"/>
    <col min="2" max="2" width="61.8515625" style="2" customWidth="1"/>
    <col min="3" max="3" width="9.421875" style="2" customWidth="1"/>
    <col min="4" max="4" width="8.57421875" style="2" customWidth="1"/>
    <col min="5" max="5" width="7.421875" style="2" customWidth="1"/>
    <col min="6" max="6" width="9.8515625" style="2" customWidth="1"/>
    <col min="7" max="7" width="7.8515625" style="2" customWidth="1"/>
    <col min="8" max="8" width="10.57421875" style="2" customWidth="1"/>
    <col min="9" max="9" width="13.140625" style="2" customWidth="1"/>
    <col min="10" max="10" width="9.140625" style="2" customWidth="1"/>
    <col min="11" max="11" width="0" style="2" hidden="1" customWidth="1" outlineLevel="1"/>
    <col min="12" max="12" width="13.140625" style="2" hidden="1" customWidth="1" outlineLevel="1"/>
    <col min="13" max="13" width="9.140625" style="2" customWidth="1" collapsed="1"/>
    <col min="14" max="16384" width="9.140625" style="2" customWidth="1"/>
  </cols>
  <sheetData>
    <row r="1" spans="1:12" ht="11.25">
      <c r="A1" s="1"/>
      <c r="B1" s="1"/>
      <c r="C1" s="1"/>
      <c r="D1" s="1"/>
      <c r="E1" s="1"/>
      <c r="F1" s="1"/>
      <c r="G1" s="1"/>
      <c r="H1" s="1"/>
      <c r="I1" s="1"/>
      <c r="L1" s="1"/>
    </row>
    <row r="2" spans="1:9" ht="11.25">
      <c r="A2" s="1"/>
      <c r="B2" s="70" t="s">
        <v>58</v>
      </c>
      <c r="C2" s="70"/>
      <c r="D2" s="70"/>
      <c r="E2" s="70"/>
      <c r="F2" s="70"/>
      <c r="G2" s="70"/>
      <c r="H2" s="70"/>
      <c r="I2" s="70"/>
    </row>
    <row r="3" spans="1:12" ht="11.25">
      <c r="A3" s="74" t="s">
        <v>1</v>
      </c>
      <c r="B3" s="71" t="s">
        <v>2</v>
      </c>
      <c r="C3" s="74" t="s">
        <v>9</v>
      </c>
      <c r="D3" s="72" t="s">
        <v>0</v>
      </c>
      <c r="E3" s="71" t="s">
        <v>13</v>
      </c>
      <c r="F3" s="71"/>
      <c r="G3" s="71" t="s">
        <v>14</v>
      </c>
      <c r="H3" s="71"/>
      <c r="I3" s="74" t="s">
        <v>5</v>
      </c>
      <c r="L3" s="74" t="s">
        <v>5</v>
      </c>
    </row>
    <row r="4" spans="1:12" ht="11.25">
      <c r="A4" s="74"/>
      <c r="B4" s="71"/>
      <c r="C4" s="74"/>
      <c r="D4" s="75"/>
      <c r="E4" s="72" t="s">
        <v>4</v>
      </c>
      <c r="F4" s="72" t="s">
        <v>3</v>
      </c>
      <c r="G4" s="72" t="s">
        <v>4</v>
      </c>
      <c r="H4" s="72" t="s">
        <v>3</v>
      </c>
      <c r="I4" s="74"/>
      <c r="L4" s="74"/>
    </row>
    <row r="5" spans="1:12" ht="11.25">
      <c r="A5" s="74"/>
      <c r="B5" s="71"/>
      <c r="C5" s="74"/>
      <c r="D5" s="73"/>
      <c r="E5" s="73"/>
      <c r="F5" s="73"/>
      <c r="G5" s="73"/>
      <c r="H5" s="73"/>
      <c r="I5" s="74"/>
      <c r="L5" s="74"/>
    </row>
    <row r="6" spans="1:12" ht="11.25">
      <c r="A6" s="4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L6" s="4"/>
    </row>
    <row r="7" spans="1:12" ht="11.25">
      <c r="A7" s="57" t="s">
        <v>18</v>
      </c>
      <c r="B7" s="53" t="s">
        <v>34</v>
      </c>
      <c r="C7" s="55" t="s">
        <v>10</v>
      </c>
      <c r="D7" s="56">
        <v>410</v>
      </c>
      <c r="E7" s="51"/>
      <c r="F7" s="52">
        <f>E7*D7</f>
        <v>0</v>
      </c>
      <c r="G7" s="51"/>
      <c r="H7" s="52">
        <f>G7*D7</f>
        <v>0</v>
      </c>
      <c r="I7" s="52">
        <f>H7+F7</f>
        <v>0</v>
      </c>
      <c r="K7" s="50">
        <f aca="true" t="shared" si="0" ref="K7:K54">I7-L7</f>
        <v>0</v>
      </c>
      <c r="L7" s="8">
        <f aca="true" t="shared" si="1" ref="L7:L43">D7*E7+D7*G7</f>
        <v>0</v>
      </c>
    </row>
    <row r="8" spans="1:12" ht="22.5">
      <c r="A8" s="57" t="s">
        <v>15</v>
      </c>
      <c r="B8" s="53" t="s">
        <v>61</v>
      </c>
      <c r="C8" s="51" t="s">
        <v>10</v>
      </c>
      <c r="D8" s="54">
        <v>603</v>
      </c>
      <c r="E8" s="51"/>
      <c r="F8" s="52">
        <f aca="true" t="shared" si="2" ref="F8:F43">E8*D8</f>
        <v>0</v>
      </c>
      <c r="G8" s="51"/>
      <c r="H8" s="52">
        <f aca="true" t="shared" si="3" ref="H8:H42">G8*D8</f>
        <v>0</v>
      </c>
      <c r="I8" s="52">
        <f aca="true" t="shared" si="4" ref="I8:I40">H8+F8</f>
        <v>0</v>
      </c>
      <c r="K8" s="50">
        <f t="shared" si="0"/>
        <v>0</v>
      </c>
      <c r="L8" s="8">
        <f t="shared" si="1"/>
        <v>0</v>
      </c>
    </row>
    <row r="9" spans="1:12" ht="11.25">
      <c r="A9" s="5"/>
      <c r="B9" s="10" t="s">
        <v>98</v>
      </c>
      <c r="C9" s="4" t="s">
        <v>11</v>
      </c>
      <c r="D9" s="11">
        <f>D8*0.5</f>
        <v>301.5</v>
      </c>
      <c r="E9" s="8"/>
      <c r="F9" s="8">
        <f t="shared" si="2"/>
        <v>0</v>
      </c>
      <c r="G9" s="4"/>
      <c r="H9" s="8">
        <f t="shared" si="3"/>
        <v>0</v>
      </c>
      <c r="I9" s="8">
        <f t="shared" si="4"/>
        <v>0</v>
      </c>
      <c r="K9" s="50">
        <f t="shared" si="0"/>
        <v>0</v>
      </c>
      <c r="L9" s="8">
        <f t="shared" si="1"/>
        <v>0</v>
      </c>
    </row>
    <row r="10" spans="1:12" ht="11.25">
      <c r="A10" s="5"/>
      <c r="B10" s="12" t="s">
        <v>22</v>
      </c>
      <c r="C10" s="4" t="s">
        <v>11</v>
      </c>
      <c r="D10" s="11">
        <f>D8*0.05</f>
        <v>30.150000000000002</v>
      </c>
      <c r="E10" s="8"/>
      <c r="F10" s="8">
        <f t="shared" si="2"/>
        <v>0</v>
      </c>
      <c r="G10" s="4"/>
      <c r="H10" s="8">
        <f t="shared" si="3"/>
        <v>0</v>
      </c>
      <c r="I10" s="8">
        <f t="shared" si="4"/>
        <v>0</v>
      </c>
      <c r="K10" s="50">
        <f t="shared" si="0"/>
        <v>0</v>
      </c>
      <c r="L10" s="8">
        <f t="shared" si="1"/>
        <v>0</v>
      </c>
    </row>
    <row r="11" spans="1:12" ht="11.25">
      <c r="A11" s="5"/>
      <c r="B11" s="12" t="s">
        <v>23</v>
      </c>
      <c r="C11" s="4" t="s">
        <v>10</v>
      </c>
      <c r="D11" s="11">
        <f>D8*0.01</f>
        <v>6.03</v>
      </c>
      <c r="E11" s="8"/>
      <c r="F11" s="8">
        <f t="shared" si="2"/>
        <v>0</v>
      </c>
      <c r="G11" s="4"/>
      <c r="H11" s="8">
        <f t="shared" si="3"/>
        <v>0</v>
      </c>
      <c r="I11" s="8">
        <f t="shared" si="4"/>
        <v>0</v>
      </c>
      <c r="K11" s="50">
        <f t="shared" si="0"/>
        <v>0</v>
      </c>
      <c r="L11" s="8">
        <f t="shared" si="1"/>
        <v>0</v>
      </c>
    </row>
    <row r="12" spans="1:12" ht="11.25">
      <c r="A12" s="57" t="s">
        <v>16</v>
      </c>
      <c r="B12" s="53" t="s">
        <v>31</v>
      </c>
      <c r="C12" s="55" t="s">
        <v>10</v>
      </c>
      <c r="D12" s="56">
        <v>603</v>
      </c>
      <c r="E12" s="52"/>
      <c r="F12" s="52">
        <f t="shared" si="2"/>
        <v>0</v>
      </c>
      <c r="G12" s="51"/>
      <c r="H12" s="52">
        <f t="shared" si="3"/>
        <v>0</v>
      </c>
      <c r="I12" s="52">
        <f t="shared" si="4"/>
        <v>0</v>
      </c>
      <c r="K12" s="50">
        <f t="shared" si="0"/>
        <v>0</v>
      </c>
      <c r="L12" s="8">
        <f t="shared" si="1"/>
        <v>0</v>
      </c>
    </row>
    <row r="13" spans="1:12" ht="11.25">
      <c r="A13" s="5"/>
      <c r="B13" s="12" t="s">
        <v>99</v>
      </c>
      <c r="C13" s="4" t="s">
        <v>11</v>
      </c>
      <c r="D13" s="11">
        <f>D12*0.63</f>
        <v>379.89</v>
      </c>
      <c r="E13" s="4"/>
      <c r="F13" s="8">
        <f t="shared" si="2"/>
        <v>0</v>
      </c>
      <c r="G13" s="8"/>
      <c r="H13" s="8">
        <f t="shared" si="3"/>
        <v>0</v>
      </c>
      <c r="I13" s="8">
        <f t="shared" si="4"/>
        <v>0</v>
      </c>
      <c r="K13" s="50">
        <f t="shared" si="0"/>
        <v>0</v>
      </c>
      <c r="L13" s="8">
        <f t="shared" si="1"/>
        <v>0</v>
      </c>
    </row>
    <row r="14" spans="1:12" ht="11.25">
      <c r="A14" s="57" t="s">
        <v>24</v>
      </c>
      <c r="B14" s="53" t="s">
        <v>59</v>
      </c>
      <c r="C14" s="55" t="s">
        <v>10</v>
      </c>
      <c r="D14" s="56">
        <v>87</v>
      </c>
      <c r="E14" s="52"/>
      <c r="F14" s="52">
        <f t="shared" si="2"/>
        <v>0</v>
      </c>
      <c r="G14" s="51"/>
      <c r="H14" s="52">
        <f t="shared" si="3"/>
        <v>0</v>
      </c>
      <c r="I14" s="52">
        <f t="shared" si="4"/>
        <v>0</v>
      </c>
      <c r="K14" s="50">
        <f t="shared" si="0"/>
        <v>0</v>
      </c>
      <c r="L14" s="8">
        <f t="shared" si="1"/>
        <v>0</v>
      </c>
    </row>
    <row r="15" spans="1:12" ht="11.25">
      <c r="A15" s="5"/>
      <c r="B15" s="12" t="s">
        <v>60</v>
      </c>
      <c r="C15" s="3" t="s">
        <v>10</v>
      </c>
      <c r="D15" s="11">
        <f>D14</f>
        <v>87</v>
      </c>
      <c r="E15" s="8"/>
      <c r="F15" s="8">
        <f t="shared" si="2"/>
        <v>0</v>
      </c>
      <c r="G15" s="4"/>
      <c r="H15" s="8">
        <f t="shared" si="3"/>
        <v>0</v>
      </c>
      <c r="I15" s="8">
        <f t="shared" si="4"/>
        <v>0</v>
      </c>
      <c r="K15" s="50">
        <f t="shared" si="0"/>
        <v>0</v>
      </c>
      <c r="L15" s="8">
        <f t="shared" si="1"/>
        <v>0</v>
      </c>
    </row>
    <row r="16" spans="1:12" ht="11.25">
      <c r="A16" s="57" t="s">
        <v>17</v>
      </c>
      <c r="B16" s="53" t="s">
        <v>32</v>
      </c>
      <c r="C16" s="55" t="s">
        <v>30</v>
      </c>
      <c r="D16" s="56">
        <v>350</v>
      </c>
      <c r="E16" s="52"/>
      <c r="F16" s="52">
        <f t="shared" si="2"/>
        <v>0</v>
      </c>
      <c r="G16" s="51"/>
      <c r="H16" s="52">
        <f t="shared" si="3"/>
        <v>0</v>
      </c>
      <c r="I16" s="52">
        <f t="shared" si="4"/>
        <v>0</v>
      </c>
      <c r="K16" s="50">
        <f t="shared" si="0"/>
        <v>0</v>
      </c>
      <c r="L16" s="8">
        <f t="shared" si="1"/>
        <v>0</v>
      </c>
    </row>
    <row r="17" spans="1:12" ht="11.25">
      <c r="A17" s="5"/>
      <c r="B17" s="12" t="s">
        <v>33</v>
      </c>
      <c r="C17" s="4" t="s">
        <v>30</v>
      </c>
      <c r="D17" s="11">
        <f>D16</f>
        <v>350</v>
      </c>
      <c r="E17" s="8"/>
      <c r="F17" s="8">
        <f t="shared" si="2"/>
        <v>0</v>
      </c>
      <c r="G17" s="8"/>
      <c r="H17" s="8">
        <f t="shared" si="3"/>
        <v>0</v>
      </c>
      <c r="I17" s="8">
        <f t="shared" si="4"/>
        <v>0</v>
      </c>
      <c r="K17" s="50">
        <f t="shared" si="0"/>
        <v>0</v>
      </c>
      <c r="L17" s="8">
        <f t="shared" si="1"/>
        <v>0</v>
      </c>
    </row>
    <row r="18" spans="1:12" ht="11.25">
      <c r="A18" s="57" t="s">
        <v>19</v>
      </c>
      <c r="B18" s="53" t="s">
        <v>48</v>
      </c>
      <c r="C18" s="51" t="s">
        <v>10</v>
      </c>
      <c r="D18" s="56">
        <v>30</v>
      </c>
      <c r="E18" s="52"/>
      <c r="F18" s="52">
        <f t="shared" si="2"/>
        <v>0</v>
      </c>
      <c r="G18" s="51"/>
      <c r="H18" s="52">
        <f t="shared" si="3"/>
        <v>0</v>
      </c>
      <c r="I18" s="52">
        <f t="shared" si="4"/>
        <v>0</v>
      </c>
      <c r="K18" s="50">
        <f t="shared" si="0"/>
        <v>0</v>
      </c>
      <c r="L18" s="8">
        <f t="shared" si="1"/>
        <v>0</v>
      </c>
    </row>
    <row r="19" spans="1:12" ht="11.25">
      <c r="A19" s="5"/>
      <c r="B19" s="6" t="s">
        <v>62</v>
      </c>
      <c r="C19" s="4" t="s">
        <v>30</v>
      </c>
      <c r="D19" s="7">
        <v>30</v>
      </c>
      <c r="E19" s="8"/>
      <c r="F19" s="8">
        <f t="shared" si="2"/>
        <v>0</v>
      </c>
      <c r="G19" s="4"/>
      <c r="H19" s="8">
        <f t="shared" si="3"/>
        <v>0</v>
      </c>
      <c r="I19" s="8">
        <f t="shared" si="4"/>
        <v>0</v>
      </c>
      <c r="K19" s="50">
        <f t="shared" si="0"/>
        <v>0</v>
      </c>
      <c r="L19" s="8">
        <f t="shared" si="1"/>
        <v>0</v>
      </c>
    </row>
    <row r="20" spans="1:12" ht="11.25">
      <c r="A20" s="5"/>
      <c r="B20" s="12" t="s">
        <v>49</v>
      </c>
      <c r="C20" s="4" t="s">
        <v>50</v>
      </c>
      <c r="D20" s="9">
        <v>9.5</v>
      </c>
      <c r="E20" s="4"/>
      <c r="F20" s="8">
        <f t="shared" si="2"/>
        <v>0</v>
      </c>
      <c r="G20" s="4"/>
      <c r="H20" s="8">
        <f t="shared" si="3"/>
        <v>0</v>
      </c>
      <c r="I20" s="8">
        <f t="shared" si="4"/>
        <v>0</v>
      </c>
      <c r="K20" s="50">
        <f t="shared" si="0"/>
        <v>0</v>
      </c>
      <c r="L20" s="8">
        <f t="shared" si="1"/>
        <v>0</v>
      </c>
    </row>
    <row r="21" spans="1:12" ht="11.25">
      <c r="A21" s="5"/>
      <c r="B21" s="12" t="s">
        <v>100</v>
      </c>
      <c r="C21" s="4" t="s">
        <v>10</v>
      </c>
      <c r="D21" s="11">
        <f>D18*0.2</f>
        <v>6</v>
      </c>
      <c r="E21" s="4"/>
      <c r="F21" s="8">
        <f t="shared" si="2"/>
        <v>0</v>
      </c>
      <c r="G21" s="13"/>
      <c r="H21" s="8">
        <f t="shared" si="3"/>
        <v>0</v>
      </c>
      <c r="I21" s="8">
        <f t="shared" si="4"/>
        <v>0</v>
      </c>
      <c r="K21" s="50">
        <f t="shared" si="0"/>
        <v>0</v>
      </c>
      <c r="L21" s="8">
        <f t="shared" si="1"/>
        <v>0</v>
      </c>
    </row>
    <row r="22" spans="1:12" ht="11.25">
      <c r="A22" s="57" t="s">
        <v>21</v>
      </c>
      <c r="B22" s="53" t="s">
        <v>35</v>
      </c>
      <c r="C22" s="55" t="s">
        <v>70</v>
      </c>
      <c r="D22" s="58">
        <v>24</v>
      </c>
      <c r="E22" s="51"/>
      <c r="F22" s="52">
        <f t="shared" si="2"/>
        <v>0</v>
      </c>
      <c r="G22" s="59"/>
      <c r="H22" s="52">
        <f t="shared" si="3"/>
        <v>0</v>
      </c>
      <c r="I22" s="52">
        <f t="shared" si="4"/>
        <v>0</v>
      </c>
      <c r="K22" s="50">
        <f t="shared" si="0"/>
        <v>0</v>
      </c>
      <c r="L22" s="8">
        <f t="shared" si="1"/>
        <v>0</v>
      </c>
    </row>
    <row r="23" spans="1:12" ht="11.25">
      <c r="A23" s="5"/>
      <c r="B23" s="12" t="s">
        <v>72</v>
      </c>
      <c r="C23" s="4" t="s">
        <v>70</v>
      </c>
      <c r="D23" s="8">
        <f>D22</f>
        <v>24</v>
      </c>
      <c r="E23" s="15"/>
      <c r="F23" s="8">
        <f t="shared" si="2"/>
        <v>0</v>
      </c>
      <c r="G23" s="16"/>
      <c r="H23" s="8">
        <f t="shared" si="3"/>
        <v>0</v>
      </c>
      <c r="I23" s="8">
        <f t="shared" si="4"/>
        <v>0</v>
      </c>
      <c r="K23" s="50">
        <f t="shared" si="0"/>
        <v>0</v>
      </c>
      <c r="L23" s="8">
        <f t="shared" si="1"/>
        <v>0</v>
      </c>
    </row>
    <row r="24" spans="1:12" ht="11.25">
      <c r="A24" s="5"/>
      <c r="B24" s="12" t="s">
        <v>71</v>
      </c>
      <c r="C24" s="4" t="s">
        <v>30</v>
      </c>
      <c r="D24" s="8">
        <v>250</v>
      </c>
      <c r="E24" s="15"/>
      <c r="F24" s="8">
        <f t="shared" si="2"/>
        <v>0</v>
      </c>
      <c r="G24" s="16"/>
      <c r="H24" s="8">
        <f t="shared" si="3"/>
        <v>0</v>
      </c>
      <c r="I24" s="8">
        <f t="shared" si="4"/>
        <v>0</v>
      </c>
      <c r="K24" s="50">
        <f t="shared" si="0"/>
        <v>0</v>
      </c>
      <c r="L24" s="8">
        <f t="shared" si="1"/>
        <v>0</v>
      </c>
    </row>
    <row r="25" spans="1:12" ht="11.25">
      <c r="A25" s="57" t="s">
        <v>25</v>
      </c>
      <c r="B25" s="53" t="s">
        <v>51</v>
      </c>
      <c r="C25" s="55" t="s">
        <v>10</v>
      </c>
      <c r="D25" s="58">
        <v>17</v>
      </c>
      <c r="E25" s="51"/>
      <c r="F25" s="52">
        <f t="shared" si="2"/>
        <v>0</v>
      </c>
      <c r="G25" s="59"/>
      <c r="H25" s="52">
        <f t="shared" si="3"/>
        <v>0</v>
      </c>
      <c r="I25" s="52">
        <f t="shared" si="4"/>
        <v>0</v>
      </c>
      <c r="K25" s="50">
        <f t="shared" si="0"/>
        <v>0</v>
      </c>
      <c r="L25" s="8">
        <f t="shared" si="1"/>
        <v>0</v>
      </c>
    </row>
    <row r="26" spans="1:12" ht="11.25">
      <c r="A26" s="57" t="s">
        <v>26</v>
      </c>
      <c r="B26" s="53" t="s">
        <v>52</v>
      </c>
      <c r="C26" s="51" t="s">
        <v>30</v>
      </c>
      <c r="D26" s="52">
        <v>34</v>
      </c>
      <c r="E26" s="51"/>
      <c r="F26" s="52">
        <f t="shared" si="2"/>
        <v>0</v>
      </c>
      <c r="G26" s="59"/>
      <c r="H26" s="52">
        <f t="shared" si="3"/>
        <v>0</v>
      </c>
      <c r="I26" s="52">
        <f t="shared" si="4"/>
        <v>0</v>
      </c>
      <c r="K26" s="50">
        <f t="shared" si="0"/>
        <v>0</v>
      </c>
      <c r="L26" s="8">
        <f t="shared" si="1"/>
        <v>0</v>
      </c>
    </row>
    <row r="27" spans="1:12" ht="11.25">
      <c r="A27" s="5"/>
      <c r="B27" s="12" t="s">
        <v>53</v>
      </c>
      <c r="C27" s="3" t="s">
        <v>12</v>
      </c>
      <c r="D27" s="14">
        <v>1.8</v>
      </c>
      <c r="E27" s="15"/>
      <c r="F27" s="8">
        <f t="shared" si="2"/>
        <v>0</v>
      </c>
      <c r="G27" s="13"/>
      <c r="H27" s="8">
        <f t="shared" si="3"/>
        <v>0</v>
      </c>
      <c r="I27" s="8">
        <f t="shared" si="4"/>
        <v>0</v>
      </c>
      <c r="K27" s="50">
        <f t="shared" si="0"/>
        <v>0</v>
      </c>
      <c r="L27" s="8">
        <f t="shared" si="1"/>
        <v>0</v>
      </c>
    </row>
    <row r="28" spans="1:12" ht="11.25">
      <c r="A28" s="57" t="s">
        <v>28</v>
      </c>
      <c r="B28" s="53" t="s">
        <v>63</v>
      </c>
      <c r="C28" s="55" t="s">
        <v>10</v>
      </c>
      <c r="D28" s="55">
        <v>176</v>
      </c>
      <c r="E28" s="51"/>
      <c r="F28" s="52">
        <f t="shared" si="2"/>
        <v>0</v>
      </c>
      <c r="G28" s="59"/>
      <c r="H28" s="52">
        <f t="shared" si="3"/>
        <v>0</v>
      </c>
      <c r="I28" s="52">
        <f t="shared" si="4"/>
        <v>0</v>
      </c>
      <c r="K28" s="50">
        <f t="shared" si="0"/>
        <v>0</v>
      </c>
      <c r="L28" s="8">
        <f t="shared" si="1"/>
        <v>0</v>
      </c>
    </row>
    <row r="29" spans="1:12" ht="11.25">
      <c r="A29" s="5"/>
      <c r="B29" s="12" t="s">
        <v>36</v>
      </c>
      <c r="C29" s="4" t="s">
        <v>10</v>
      </c>
      <c r="D29" s="8">
        <f>D28</f>
        <v>176</v>
      </c>
      <c r="E29" s="18"/>
      <c r="F29" s="8">
        <f t="shared" si="2"/>
        <v>0</v>
      </c>
      <c r="G29" s="19"/>
      <c r="H29" s="8">
        <f t="shared" si="3"/>
        <v>0</v>
      </c>
      <c r="I29" s="8">
        <f t="shared" si="4"/>
        <v>0</v>
      </c>
      <c r="K29" s="50">
        <f t="shared" si="0"/>
        <v>0</v>
      </c>
      <c r="L29" s="8">
        <f t="shared" si="1"/>
        <v>0</v>
      </c>
    </row>
    <row r="30" spans="1:12" ht="11.25">
      <c r="A30" s="5"/>
      <c r="B30" s="12" t="s">
        <v>64</v>
      </c>
      <c r="C30" s="4" t="s">
        <v>30</v>
      </c>
      <c r="D30" s="8">
        <v>40</v>
      </c>
      <c r="E30" s="18"/>
      <c r="F30" s="8">
        <f t="shared" si="2"/>
        <v>0</v>
      </c>
      <c r="G30" s="19"/>
      <c r="H30" s="8">
        <f t="shared" si="3"/>
        <v>0</v>
      </c>
      <c r="I30" s="8">
        <f t="shared" si="4"/>
        <v>0</v>
      </c>
      <c r="K30" s="50">
        <f t="shared" si="0"/>
        <v>0</v>
      </c>
      <c r="L30" s="8">
        <f t="shared" si="1"/>
        <v>0</v>
      </c>
    </row>
    <row r="31" spans="1:12" ht="11.25">
      <c r="A31" s="57" t="s">
        <v>29</v>
      </c>
      <c r="B31" s="53" t="s">
        <v>55</v>
      </c>
      <c r="C31" s="51" t="s">
        <v>30</v>
      </c>
      <c r="D31" s="58">
        <v>165</v>
      </c>
      <c r="E31" s="52"/>
      <c r="F31" s="52">
        <f t="shared" si="2"/>
        <v>0</v>
      </c>
      <c r="G31" s="60"/>
      <c r="H31" s="52">
        <f t="shared" si="3"/>
        <v>0</v>
      </c>
      <c r="I31" s="52">
        <f t="shared" si="4"/>
        <v>0</v>
      </c>
      <c r="K31" s="50">
        <f t="shared" si="0"/>
        <v>0</v>
      </c>
      <c r="L31" s="8">
        <f t="shared" si="1"/>
        <v>0</v>
      </c>
    </row>
    <row r="32" spans="1:12" ht="11.25">
      <c r="A32" s="5"/>
      <c r="B32" s="12" t="s">
        <v>65</v>
      </c>
      <c r="C32" s="4" t="s">
        <v>10</v>
      </c>
      <c r="D32" s="17">
        <v>58</v>
      </c>
      <c r="E32" s="18"/>
      <c r="F32" s="8">
        <f t="shared" si="2"/>
        <v>0</v>
      </c>
      <c r="G32" s="19"/>
      <c r="H32" s="8">
        <f t="shared" si="3"/>
        <v>0</v>
      </c>
      <c r="I32" s="8">
        <f t="shared" si="4"/>
        <v>0</v>
      </c>
      <c r="K32" s="50">
        <f t="shared" si="0"/>
        <v>0</v>
      </c>
      <c r="L32" s="8">
        <f t="shared" si="1"/>
        <v>0</v>
      </c>
    </row>
    <row r="33" spans="1:12" ht="11.25">
      <c r="A33" s="5"/>
      <c r="B33" s="12" t="s">
        <v>47</v>
      </c>
      <c r="C33" s="4" t="s">
        <v>11</v>
      </c>
      <c r="D33" s="8">
        <f>D32*18</f>
        <v>1044</v>
      </c>
      <c r="E33" s="18"/>
      <c r="F33" s="8">
        <f t="shared" si="2"/>
        <v>0</v>
      </c>
      <c r="G33" s="19"/>
      <c r="H33" s="8">
        <f t="shared" si="3"/>
        <v>0</v>
      </c>
      <c r="I33" s="8">
        <f t="shared" si="4"/>
        <v>0</v>
      </c>
      <c r="K33" s="50">
        <f t="shared" si="0"/>
        <v>0</v>
      </c>
      <c r="L33" s="8">
        <f t="shared" si="1"/>
        <v>0</v>
      </c>
    </row>
    <row r="34" spans="1:12" ht="11.25">
      <c r="A34" s="5"/>
      <c r="B34" s="12" t="s">
        <v>56</v>
      </c>
      <c r="C34" s="4" t="s">
        <v>30</v>
      </c>
      <c r="D34" s="17">
        <v>155</v>
      </c>
      <c r="E34" s="18"/>
      <c r="F34" s="8">
        <f t="shared" si="2"/>
        <v>0</v>
      </c>
      <c r="G34" s="19"/>
      <c r="H34" s="8">
        <f t="shared" si="3"/>
        <v>0</v>
      </c>
      <c r="I34" s="8">
        <f t="shared" si="4"/>
        <v>0</v>
      </c>
      <c r="K34" s="50">
        <f t="shared" si="0"/>
        <v>0</v>
      </c>
      <c r="L34" s="8">
        <f t="shared" si="1"/>
        <v>0</v>
      </c>
    </row>
    <row r="35" spans="1:12" ht="11.25">
      <c r="A35" s="5"/>
      <c r="B35" s="12" t="s">
        <v>54</v>
      </c>
      <c r="C35" s="4" t="s">
        <v>70</v>
      </c>
      <c r="D35" s="17">
        <v>20</v>
      </c>
      <c r="E35" s="18"/>
      <c r="F35" s="8">
        <f t="shared" si="2"/>
        <v>0</v>
      </c>
      <c r="G35" s="19"/>
      <c r="H35" s="8">
        <f t="shared" si="3"/>
        <v>0</v>
      </c>
      <c r="I35" s="8">
        <f t="shared" si="4"/>
        <v>0</v>
      </c>
      <c r="K35" s="50">
        <f t="shared" si="0"/>
        <v>0</v>
      </c>
      <c r="L35" s="8">
        <f t="shared" si="1"/>
        <v>0</v>
      </c>
    </row>
    <row r="36" spans="1:12" ht="11.25">
      <c r="A36" s="57" t="s">
        <v>74</v>
      </c>
      <c r="B36" s="53" t="s">
        <v>66</v>
      </c>
      <c r="C36" s="51" t="s">
        <v>10</v>
      </c>
      <c r="D36" s="52">
        <v>110</v>
      </c>
      <c r="E36" s="52"/>
      <c r="F36" s="52">
        <f t="shared" si="2"/>
        <v>0</v>
      </c>
      <c r="G36" s="60"/>
      <c r="H36" s="52">
        <f t="shared" si="3"/>
        <v>0</v>
      </c>
      <c r="I36" s="52">
        <f t="shared" si="4"/>
        <v>0</v>
      </c>
      <c r="K36" s="50">
        <f t="shared" si="0"/>
        <v>0</v>
      </c>
      <c r="L36" s="8">
        <f t="shared" si="1"/>
        <v>0</v>
      </c>
    </row>
    <row r="37" spans="1:12" ht="11.25">
      <c r="A37" s="5"/>
      <c r="B37" s="12" t="s">
        <v>67</v>
      </c>
      <c r="C37" s="4" t="s">
        <v>10</v>
      </c>
      <c r="D37" s="17">
        <v>110</v>
      </c>
      <c r="E37" s="18"/>
      <c r="F37" s="8">
        <f t="shared" si="2"/>
        <v>0</v>
      </c>
      <c r="G37" s="19"/>
      <c r="H37" s="8">
        <f t="shared" si="3"/>
        <v>0</v>
      </c>
      <c r="I37" s="8">
        <f t="shared" si="4"/>
        <v>0</v>
      </c>
      <c r="K37" s="50">
        <f t="shared" si="0"/>
        <v>0</v>
      </c>
      <c r="L37" s="8">
        <f t="shared" si="1"/>
        <v>0</v>
      </c>
    </row>
    <row r="38" spans="1:12" ht="11.25">
      <c r="A38" s="5"/>
      <c r="B38" s="12" t="s">
        <v>47</v>
      </c>
      <c r="C38" s="4" t="s">
        <v>11</v>
      </c>
      <c r="D38" s="17">
        <f>D36*18</f>
        <v>1980</v>
      </c>
      <c r="E38" s="18"/>
      <c r="F38" s="8">
        <f t="shared" si="2"/>
        <v>0</v>
      </c>
      <c r="G38" s="19"/>
      <c r="H38" s="8">
        <f t="shared" si="3"/>
        <v>0</v>
      </c>
      <c r="I38" s="8">
        <f t="shared" si="4"/>
        <v>0</v>
      </c>
      <c r="K38" s="50">
        <f t="shared" si="0"/>
        <v>0</v>
      </c>
      <c r="L38" s="8">
        <f t="shared" si="1"/>
        <v>0</v>
      </c>
    </row>
    <row r="39" spans="1:12" ht="11.25">
      <c r="A39" s="5"/>
      <c r="B39" s="12" t="s">
        <v>68</v>
      </c>
      <c r="C39" s="4" t="s">
        <v>30</v>
      </c>
      <c r="D39" s="17">
        <v>140</v>
      </c>
      <c r="E39" s="18"/>
      <c r="F39" s="8">
        <f t="shared" si="2"/>
        <v>0</v>
      </c>
      <c r="G39" s="19"/>
      <c r="H39" s="8">
        <f t="shared" si="3"/>
        <v>0</v>
      </c>
      <c r="I39" s="8">
        <f t="shared" si="4"/>
        <v>0</v>
      </c>
      <c r="K39" s="50">
        <f t="shared" si="0"/>
        <v>0</v>
      </c>
      <c r="L39" s="8">
        <f t="shared" si="1"/>
        <v>0</v>
      </c>
    </row>
    <row r="40" spans="1:12" ht="11.25">
      <c r="A40" s="5"/>
      <c r="B40" s="12" t="s">
        <v>67</v>
      </c>
      <c r="C40" s="4" t="s">
        <v>10</v>
      </c>
      <c r="D40" s="17">
        <v>10</v>
      </c>
      <c r="E40" s="18"/>
      <c r="F40" s="8">
        <f t="shared" si="2"/>
        <v>0</v>
      </c>
      <c r="G40" s="19"/>
      <c r="H40" s="8">
        <f t="shared" si="3"/>
        <v>0</v>
      </c>
      <c r="I40" s="8">
        <f t="shared" si="4"/>
        <v>0</v>
      </c>
      <c r="K40" s="50">
        <f t="shared" si="0"/>
        <v>0</v>
      </c>
      <c r="L40" s="8">
        <f t="shared" si="1"/>
        <v>0</v>
      </c>
    </row>
    <row r="41" spans="1:12" ht="11.25">
      <c r="A41" s="5"/>
      <c r="B41" s="12" t="s">
        <v>69</v>
      </c>
      <c r="C41" s="4" t="s">
        <v>70</v>
      </c>
      <c r="D41" s="17">
        <v>4</v>
      </c>
      <c r="E41" s="18"/>
      <c r="F41" s="8">
        <f t="shared" si="2"/>
        <v>0</v>
      </c>
      <c r="G41" s="19"/>
      <c r="H41" s="8">
        <f t="shared" si="3"/>
        <v>0</v>
      </c>
      <c r="I41" s="8">
        <f>H41+F41</f>
        <v>0</v>
      </c>
      <c r="K41" s="50">
        <f t="shared" si="0"/>
        <v>0</v>
      </c>
      <c r="L41" s="8">
        <f t="shared" si="1"/>
        <v>0</v>
      </c>
    </row>
    <row r="42" spans="1:12" ht="11.25">
      <c r="A42" s="61" t="s">
        <v>75</v>
      </c>
      <c r="B42" s="62" t="s">
        <v>77</v>
      </c>
      <c r="C42" s="63" t="s">
        <v>10</v>
      </c>
      <c r="D42" s="54">
        <v>20</v>
      </c>
      <c r="E42" s="54"/>
      <c r="F42" s="54">
        <v>0</v>
      </c>
      <c r="G42" s="64"/>
      <c r="H42" s="54">
        <f t="shared" si="3"/>
        <v>0</v>
      </c>
      <c r="I42" s="54">
        <f>H42+F42</f>
        <v>0</v>
      </c>
      <c r="K42" s="50">
        <f t="shared" si="0"/>
        <v>0</v>
      </c>
      <c r="L42" s="8">
        <f t="shared" si="1"/>
        <v>0</v>
      </c>
    </row>
    <row r="43" spans="1:12" ht="11.25">
      <c r="A43" s="57" t="s">
        <v>76</v>
      </c>
      <c r="B43" s="53" t="s">
        <v>57</v>
      </c>
      <c r="C43" s="55" t="s">
        <v>20</v>
      </c>
      <c r="D43" s="58">
        <v>6.5</v>
      </c>
      <c r="E43" s="51"/>
      <c r="F43" s="52">
        <f t="shared" si="2"/>
        <v>0</v>
      </c>
      <c r="G43" s="60"/>
      <c r="H43" s="52">
        <f>G43*D43</f>
        <v>0</v>
      </c>
      <c r="I43" s="52">
        <f>H43+F43</f>
        <v>0</v>
      </c>
      <c r="K43" s="50">
        <f t="shared" si="0"/>
        <v>0</v>
      </c>
      <c r="L43" s="8">
        <f t="shared" si="1"/>
        <v>0</v>
      </c>
    </row>
    <row r="44" spans="1:12" ht="11.25">
      <c r="A44" s="5" t="s">
        <v>38</v>
      </c>
      <c r="B44" s="3" t="s">
        <v>6</v>
      </c>
      <c r="C44" s="4" t="s">
        <v>27</v>
      </c>
      <c r="D44" s="4"/>
      <c r="E44" s="4"/>
      <c r="F44" s="22">
        <f>SUM(F7:F43)</f>
        <v>0</v>
      </c>
      <c r="G44" s="3"/>
      <c r="H44" s="22">
        <f>SUM(H7:H43)</f>
        <v>0</v>
      </c>
      <c r="I44" s="22">
        <f>H44+F44</f>
        <v>0</v>
      </c>
      <c r="K44" s="50">
        <f t="shared" si="0"/>
        <v>0</v>
      </c>
      <c r="L44" s="52">
        <f>SUM(L6:L43)</f>
        <v>0</v>
      </c>
    </row>
    <row r="45" spans="1:12" ht="11.25">
      <c r="A45" s="5" t="s">
        <v>39</v>
      </c>
      <c r="B45" s="3" t="s">
        <v>37</v>
      </c>
      <c r="C45" s="23">
        <v>0</v>
      </c>
      <c r="D45" s="4"/>
      <c r="E45" s="4"/>
      <c r="F45" s="22"/>
      <c r="G45" s="3"/>
      <c r="H45" s="22"/>
      <c r="I45" s="22">
        <f>F44*C45</f>
        <v>0</v>
      </c>
      <c r="K45" s="50">
        <f t="shared" si="0"/>
        <v>0</v>
      </c>
      <c r="L45" s="8">
        <f>F44*$C45</f>
        <v>0</v>
      </c>
    </row>
    <row r="46" spans="1:12" ht="11.25">
      <c r="A46" s="5" t="s">
        <v>40</v>
      </c>
      <c r="B46" s="3" t="s">
        <v>6</v>
      </c>
      <c r="C46" s="4" t="s">
        <v>27</v>
      </c>
      <c r="D46" s="4"/>
      <c r="E46" s="4"/>
      <c r="F46" s="22"/>
      <c r="G46" s="3"/>
      <c r="H46" s="22"/>
      <c r="I46" s="22">
        <f>I44+I45</f>
        <v>0</v>
      </c>
      <c r="K46" s="50">
        <f t="shared" si="0"/>
        <v>0</v>
      </c>
      <c r="L46" s="52">
        <f>L44+L45</f>
        <v>0</v>
      </c>
    </row>
    <row r="47" spans="1:12" ht="11.25">
      <c r="A47" s="5" t="s">
        <v>41</v>
      </c>
      <c r="B47" s="3" t="s">
        <v>7</v>
      </c>
      <c r="C47" s="23">
        <v>0</v>
      </c>
      <c r="D47" s="4"/>
      <c r="E47" s="4"/>
      <c r="F47" s="22"/>
      <c r="G47" s="3"/>
      <c r="H47" s="22"/>
      <c r="I47" s="22">
        <f>I46*C47</f>
        <v>0</v>
      </c>
      <c r="K47" s="50">
        <f t="shared" si="0"/>
        <v>0</v>
      </c>
      <c r="L47" s="8">
        <f>L46*$C47</f>
        <v>0</v>
      </c>
    </row>
    <row r="48" spans="1:12" ht="11.25">
      <c r="A48" s="5" t="s">
        <v>42</v>
      </c>
      <c r="B48" s="3" t="s">
        <v>6</v>
      </c>
      <c r="C48" s="4" t="s">
        <v>27</v>
      </c>
      <c r="D48" s="4"/>
      <c r="E48" s="4"/>
      <c r="F48" s="22"/>
      <c r="G48" s="3"/>
      <c r="H48" s="22"/>
      <c r="I48" s="22">
        <f>I46+I47</f>
        <v>0</v>
      </c>
      <c r="K48" s="50">
        <f t="shared" si="0"/>
        <v>0</v>
      </c>
      <c r="L48" s="52">
        <f>L46+L47</f>
        <v>0</v>
      </c>
    </row>
    <row r="49" spans="1:12" ht="11.25">
      <c r="A49" s="5" t="s">
        <v>43</v>
      </c>
      <c r="B49" s="3" t="s">
        <v>8</v>
      </c>
      <c r="C49" s="23">
        <v>0</v>
      </c>
      <c r="D49" s="4"/>
      <c r="E49" s="4"/>
      <c r="F49" s="22"/>
      <c r="G49" s="3"/>
      <c r="H49" s="22"/>
      <c r="I49" s="22">
        <f>I48*C49</f>
        <v>0</v>
      </c>
      <c r="K49" s="50">
        <f t="shared" si="0"/>
        <v>0</v>
      </c>
      <c r="L49" s="8">
        <f>L48*$C49</f>
        <v>0</v>
      </c>
    </row>
    <row r="50" spans="1:12" ht="11.25">
      <c r="A50" s="5" t="s">
        <v>44</v>
      </c>
      <c r="B50" s="3" t="s">
        <v>6</v>
      </c>
      <c r="C50" s="4" t="s">
        <v>27</v>
      </c>
      <c r="D50" s="4"/>
      <c r="E50" s="4"/>
      <c r="F50" s="22"/>
      <c r="G50" s="3"/>
      <c r="H50" s="22"/>
      <c r="I50" s="22">
        <f>I48+I49</f>
        <v>0</v>
      </c>
      <c r="K50" s="50">
        <f t="shared" si="0"/>
        <v>0</v>
      </c>
      <c r="L50" s="52">
        <f>L48+L49</f>
        <v>0</v>
      </c>
    </row>
    <row r="51" spans="1:12" ht="11.25">
      <c r="A51" s="5" t="s">
        <v>45</v>
      </c>
      <c r="B51" s="3" t="s">
        <v>46</v>
      </c>
      <c r="C51" s="24">
        <v>0</v>
      </c>
      <c r="D51" s="4"/>
      <c r="E51" s="4"/>
      <c r="F51" s="22"/>
      <c r="G51" s="3"/>
      <c r="H51" s="22"/>
      <c r="I51" s="22">
        <f>I50*C51</f>
        <v>0</v>
      </c>
      <c r="K51" s="50">
        <f t="shared" si="0"/>
        <v>0</v>
      </c>
      <c r="L51" s="8">
        <f>L50*$C51</f>
        <v>0</v>
      </c>
    </row>
    <row r="52" spans="1:12" ht="11.25">
      <c r="A52" s="5" t="s">
        <v>78</v>
      </c>
      <c r="B52" s="3" t="s">
        <v>6</v>
      </c>
      <c r="C52" s="4" t="s">
        <v>27</v>
      </c>
      <c r="D52" s="4"/>
      <c r="E52" s="4"/>
      <c r="F52" s="22"/>
      <c r="G52" s="3"/>
      <c r="H52" s="22"/>
      <c r="I52" s="22">
        <f>I50+I51</f>
        <v>0</v>
      </c>
      <c r="K52" s="50">
        <f t="shared" si="0"/>
        <v>0</v>
      </c>
      <c r="L52" s="52">
        <f>L50+L51</f>
        <v>0</v>
      </c>
    </row>
    <row r="53" spans="1:12" ht="11.25">
      <c r="A53" s="25">
        <v>25</v>
      </c>
      <c r="B53" s="26" t="s">
        <v>73</v>
      </c>
      <c r="C53" s="27">
        <v>0</v>
      </c>
      <c r="D53" s="25"/>
      <c r="E53" s="25"/>
      <c r="F53" s="25"/>
      <c r="G53" s="28"/>
      <c r="H53" s="25"/>
      <c r="I53" s="29">
        <f>I52*C53</f>
        <v>0</v>
      </c>
      <c r="K53" s="50">
        <f t="shared" si="0"/>
        <v>0</v>
      </c>
      <c r="L53" s="8">
        <f>L52*$C53</f>
        <v>0</v>
      </c>
    </row>
    <row r="54" spans="1:12" s="33" customFormat="1" ht="11.25">
      <c r="A54" s="30">
        <v>26</v>
      </c>
      <c r="B54" s="3" t="s">
        <v>6</v>
      </c>
      <c r="C54" s="4" t="s">
        <v>27</v>
      </c>
      <c r="D54" s="31"/>
      <c r="E54" s="31"/>
      <c r="F54" s="32"/>
      <c r="G54" s="30"/>
      <c r="H54" s="30"/>
      <c r="I54" s="29">
        <f>I52+I53</f>
        <v>0</v>
      </c>
      <c r="K54" s="50">
        <f t="shared" si="0"/>
        <v>0</v>
      </c>
      <c r="L54" s="52">
        <f>L52+L53</f>
        <v>0</v>
      </c>
    </row>
    <row r="55" spans="2:12" s="33" customFormat="1" ht="11.25">
      <c r="B55" s="68"/>
      <c r="C55" s="68"/>
      <c r="D55" s="68"/>
      <c r="E55" s="68"/>
      <c r="F55" s="34"/>
      <c r="I55" s="35"/>
      <c r="L55" s="35"/>
    </row>
    <row r="56" spans="1:8" s="33" customFormat="1" ht="11.25">
      <c r="A56" s="35"/>
      <c r="B56" s="67"/>
      <c r="C56" s="67"/>
      <c r="D56" s="67"/>
      <c r="E56" s="67"/>
      <c r="F56" s="67"/>
      <c r="H56" s="35"/>
    </row>
    <row r="57" spans="2:6" s="33" customFormat="1" ht="11.25">
      <c r="B57" s="67"/>
      <c r="C57" s="67"/>
      <c r="D57" s="67"/>
      <c r="E57" s="67"/>
      <c r="F57" s="67"/>
    </row>
    <row r="58" spans="2:6" s="33" customFormat="1" ht="11.25">
      <c r="B58" s="68"/>
      <c r="C58" s="68"/>
      <c r="D58" s="68"/>
      <c r="E58" s="68"/>
      <c r="F58" s="68"/>
    </row>
    <row r="59" spans="2:6" s="33" customFormat="1" ht="11.25">
      <c r="B59" s="69"/>
      <c r="C59" s="68"/>
      <c r="D59" s="68"/>
      <c r="E59" s="68"/>
      <c r="F59" s="68"/>
    </row>
    <row r="60" spans="2:6" s="33" customFormat="1" ht="11.25">
      <c r="B60" s="68"/>
      <c r="C60" s="68"/>
      <c r="D60" s="68"/>
      <c r="E60" s="68"/>
      <c r="F60" s="68"/>
    </row>
    <row r="61" spans="2:6" s="33" customFormat="1" ht="11.25">
      <c r="B61" s="35"/>
      <c r="C61" s="36"/>
      <c r="D61" s="36"/>
      <c r="E61" s="36"/>
      <c r="F61" s="36"/>
    </row>
    <row r="168" spans="1:12" s="37" customFormat="1" ht="11.25">
      <c r="A168" s="2"/>
      <c r="B168" s="2"/>
      <c r="C168" s="2"/>
      <c r="D168" s="2"/>
      <c r="E168" s="2"/>
      <c r="F168" s="2"/>
      <c r="G168" s="2"/>
      <c r="H168" s="2"/>
      <c r="I168" s="2"/>
      <c r="L168" s="2"/>
    </row>
    <row r="169" spans="1:12" s="37" customFormat="1" ht="11.25">
      <c r="A169" s="2"/>
      <c r="B169" s="2"/>
      <c r="C169" s="2"/>
      <c r="D169" s="2"/>
      <c r="E169" s="2"/>
      <c r="F169" s="2"/>
      <c r="G169" s="2"/>
      <c r="H169" s="2"/>
      <c r="I169" s="2"/>
      <c r="L169" s="2"/>
    </row>
    <row r="170" spans="1:12" s="37" customFormat="1" ht="11.25">
      <c r="A170" s="2"/>
      <c r="B170" s="2"/>
      <c r="C170" s="2"/>
      <c r="D170" s="2"/>
      <c r="E170" s="2"/>
      <c r="F170" s="2"/>
      <c r="G170" s="2"/>
      <c r="H170" s="2"/>
      <c r="I170" s="2"/>
      <c r="L170" s="2"/>
    </row>
    <row r="171" spans="1:12" s="37" customFormat="1" ht="11.25">
      <c r="A171" s="2"/>
      <c r="B171" s="2"/>
      <c r="C171" s="2"/>
      <c r="D171" s="2"/>
      <c r="E171" s="2"/>
      <c r="F171" s="2"/>
      <c r="G171" s="2"/>
      <c r="H171" s="2"/>
      <c r="I171" s="2"/>
      <c r="L171" s="2"/>
    </row>
    <row r="172" spans="1:12" s="37" customFormat="1" ht="24.75" customHeight="1">
      <c r="A172" s="2"/>
      <c r="B172" s="2"/>
      <c r="C172" s="2"/>
      <c r="D172" s="2"/>
      <c r="E172" s="2"/>
      <c r="F172" s="2"/>
      <c r="G172" s="2"/>
      <c r="H172" s="2"/>
      <c r="I172" s="2"/>
      <c r="L172" s="2"/>
    </row>
    <row r="173" spans="1:12" s="37" customFormat="1" ht="18.75" customHeight="1">
      <c r="A173" s="2"/>
      <c r="B173" s="2"/>
      <c r="C173" s="2"/>
      <c r="D173" s="2"/>
      <c r="E173" s="2"/>
      <c r="F173" s="2"/>
      <c r="G173" s="2"/>
      <c r="H173" s="2"/>
      <c r="I173" s="2"/>
      <c r="L173" s="2"/>
    </row>
    <row r="174" spans="1:12" s="37" customFormat="1" ht="37.5" customHeight="1">
      <c r="A174" s="2"/>
      <c r="B174" s="2"/>
      <c r="C174" s="2"/>
      <c r="D174" s="2"/>
      <c r="E174" s="2"/>
      <c r="F174" s="2"/>
      <c r="G174" s="2"/>
      <c r="H174" s="2"/>
      <c r="I174" s="2"/>
      <c r="L174" s="2"/>
    </row>
    <row r="175" ht="25.5" customHeight="1"/>
    <row r="177" ht="18.75" customHeight="1"/>
    <row r="179" ht="25.5" customHeight="1"/>
  </sheetData>
  <sheetProtection/>
  <mergeCells count="19">
    <mergeCell ref="L3:L5"/>
    <mergeCell ref="A3:A5"/>
    <mergeCell ref="D3:D5"/>
    <mergeCell ref="G4:G5"/>
    <mergeCell ref="B3:B5"/>
    <mergeCell ref="C3:C5"/>
    <mergeCell ref="H4:H5"/>
    <mergeCell ref="I3:I5"/>
    <mergeCell ref="G3:H3"/>
    <mergeCell ref="B57:F57"/>
    <mergeCell ref="B58:F58"/>
    <mergeCell ref="B59:F59"/>
    <mergeCell ref="B60:F60"/>
    <mergeCell ref="B2:I2"/>
    <mergeCell ref="E3:F3"/>
    <mergeCell ref="E4:E5"/>
    <mergeCell ref="F4:F5"/>
    <mergeCell ref="B55:E55"/>
    <mergeCell ref="B56:F56"/>
  </mergeCells>
  <printOptions/>
  <pageMargins left="0.16" right="0.16" top="0.35433070866141736" bottom="0.2362204724409449" header="0.31" footer="0.31496062992125984"/>
  <pageSetup horizontalDpi="600" verticalDpi="600" orientation="landscape" paperSize="9" r:id="rId1"/>
  <rowBreaks count="1" manualBreakCount="1">
    <brk id="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G7" sqref="G7:G34"/>
    </sheetView>
  </sheetViews>
  <sheetFormatPr defaultColWidth="9.140625" defaultRowHeight="12.75" outlineLevelCol="1"/>
  <cols>
    <col min="1" max="1" width="4.28125" style="38" customWidth="1"/>
    <col min="2" max="2" width="65.421875" style="38" customWidth="1"/>
    <col min="3" max="3" width="9.421875" style="38" customWidth="1"/>
    <col min="4" max="4" width="8.57421875" style="38" customWidth="1"/>
    <col min="5" max="5" width="7.421875" style="38" customWidth="1"/>
    <col min="6" max="6" width="9.8515625" style="38" customWidth="1"/>
    <col min="7" max="7" width="7.8515625" style="38" customWidth="1"/>
    <col min="8" max="8" width="10.57421875" style="38" customWidth="1"/>
    <col min="9" max="9" width="13.140625" style="38" customWidth="1"/>
    <col min="10" max="10" width="9.140625" style="38" customWidth="1"/>
    <col min="11" max="11" width="0" style="2" hidden="1" customWidth="1" outlineLevel="1"/>
    <col min="12" max="12" width="13.140625" style="2" hidden="1" customWidth="1" outlineLevel="1"/>
    <col min="13" max="13" width="9.140625" style="38" customWidth="1" collapsed="1"/>
    <col min="14" max="16384" width="9.140625" style="38" customWidth="1"/>
  </cols>
  <sheetData>
    <row r="1" spans="1:12" ht="11.25">
      <c r="A1" s="1"/>
      <c r="B1" s="1"/>
      <c r="C1" s="1"/>
      <c r="D1" s="1"/>
      <c r="E1" s="1"/>
      <c r="F1" s="1"/>
      <c r="G1" s="1"/>
      <c r="H1" s="1"/>
      <c r="I1" s="1"/>
      <c r="L1" s="1"/>
    </row>
    <row r="2" spans="1:9" ht="11.25">
      <c r="A2" s="1"/>
      <c r="B2" s="70" t="s">
        <v>81</v>
      </c>
      <c r="C2" s="70"/>
      <c r="D2" s="70"/>
      <c r="E2" s="70"/>
      <c r="F2" s="70"/>
      <c r="G2" s="70"/>
      <c r="H2" s="70"/>
      <c r="I2" s="70"/>
    </row>
    <row r="3" spans="1:12" ht="11.25" customHeight="1">
      <c r="A3" s="74" t="s">
        <v>1</v>
      </c>
      <c r="B3" s="71" t="s">
        <v>2</v>
      </c>
      <c r="C3" s="74" t="s">
        <v>9</v>
      </c>
      <c r="D3" s="72" t="s">
        <v>0</v>
      </c>
      <c r="E3" s="71" t="s">
        <v>13</v>
      </c>
      <c r="F3" s="71"/>
      <c r="G3" s="71" t="s">
        <v>14</v>
      </c>
      <c r="H3" s="71"/>
      <c r="I3" s="74" t="s">
        <v>5</v>
      </c>
      <c r="L3" s="74" t="s">
        <v>5</v>
      </c>
    </row>
    <row r="4" spans="1:12" ht="11.25">
      <c r="A4" s="74"/>
      <c r="B4" s="71"/>
      <c r="C4" s="74"/>
      <c r="D4" s="75"/>
      <c r="E4" s="72" t="s">
        <v>4</v>
      </c>
      <c r="F4" s="72" t="s">
        <v>3</v>
      </c>
      <c r="G4" s="72" t="s">
        <v>4</v>
      </c>
      <c r="H4" s="72" t="s">
        <v>3</v>
      </c>
      <c r="I4" s="74"/>
      <c r="L4" s="74"/>
    </row>
    <row r="5" spans="1:12" ht="11.25">
      <c r="A5" s="74"/>
      <c r="B5" s="71"/>
      <c r="C5" s="74"/>
      <c r="D5" s="73"/>
      <c r="E5" s="73"/>
      <c r="F5" s="73"/>
      <c r="G5" s="73"/>
      <c r="H5" s="73"/>
      <c r="I5" s="74"/>
      <c r="L5" s="74"/>
    </row>
    <row r="6" spans="1:12" ht="11.25">
      <c r="A6" s="4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L6" s="4"/>
    </row>
    <row r="7" spans="1:12" ht="11.25">
      <c r="A7" s="57" t="s">
        <v>18</v>
      </c>
      <c r="B7" s="53" t="s">
        <v>82</v>
      </c>
      <c r="C7" s="55" t="s">
        <v>10</v>
      </c>
      <c r="D7" s="56">
        <v>235</v>
      </c>
      <c r="E7" s="51"/>
      <c r="F7" s="52">
        <f>E7*D7</f>
        <v>0</v>
      </c>
      <c r="G7" s="51"/>
      <c r="H7" s="52">
        <f>G7*D7</f>
        <v>0</v>
      </c>
      <c r="I7" s="52">
        <f>H7+F7</f>
        <v>0</v>
      </c>
      <c r="K7" s="50">
        <f aca="true" t="shared" si="0" ref="K7:K34">I7-L7</f>
        <v>0</v>
      </c>
      <c r="L7" s="8">
        <f aca="true" t="shared" si="1" ref="L7:L36">D7*E7+D7*G7</f>
        <v>0</v>
      </c>
    </row>
    <row r="8" spans="1:12" ht="11.25">
      <c r="A8" s="57" t="s">
        <v>15</v>
      </c>
      <c r="B8" s="53" t="s">
        <v>83</v>
      </c>
      <c r="C8" s="55" t="s">
        <v>10</v>
      </c>
      <c r="D8" s="56">
        <f>D7</f>
        <v>235</v>
      </c>
      <c r="E8" s="51"/>
      <c r="F8" s="52">
        <f aca="true" t="shared" si="2" ref="F8:F33">E8*D8</f>
        <v>0</v>
      </c>
      <c r="G8" s="51"/>
      <c r="H8" s="52">
        <f aca="true" t="shared" si="3" ref="H8:H29">G8*D8</f>
        <v>0</v>
      </c>
      <c r="I8" s="52">
        <f aca="true" t="shared" si="4" ref="I8:I33">H8+F8</f>
        <v>0</v>
      </c>
      <c r="K8" s="50">
        <f t="shared" si="0"/>
        <v>0</v>
      </c>
      <c r="L8" s="8">
        <f t="shared" si="1"/>
        <v>0</v>
      </c>
    </row>
    <row r="9" spans="1:12" ht="11.25">
      <c r="A9" s="5"/>
      <c r="B9" s="12" t="s">
        <v>101</v>
      </c>
      <c r="C9" s="4" t="s">
        <v>11</v>
      </c>
      <c r="D9" s="9">
        <f>D8*0.5</f>
        <v>117.5</v>
      </c>
      <c r="E9" s="8"/>
      <c r="F9" s="8">
        <f t="shared" si="2"/>
        <v>0</v>
      </c>
      <c r="G9" s="4"/>
      <c r="H9" s="8">
        <f t="shared" si="3"/>
        <v>0</v>
      </c>
      <c r="I9" s="8">
        <f t="shared" si="4"/>
        <v>0</v>
      </c>
      <c r="K9" s="50">
        <f t="shared" si="0"/>
        <v>0</v>
      </c>
      <c r="L9" s="8">
        <f t="shared" si="1"/>
        <v>0</v>
      </c>
    </row>
    <row r="10" spans="1:12" ht="11.25">
      <c r="A10" s="5"/>
      <c r="B10" s="12" t="s">
        <v>22</v>
      </c>
      <c r="C10" s="4" t="s">
        <v>11</v>
      </c>
      <c r="D10" s="9">
        <f>D8*0.05</f>
        <v>11.75</v>
      </c>
      <c r="E10" s="8"/>
      <c r="F10" s="8">
        <f t="shared" si="2"/>
        <v>0</v>
      </c>
      <c r="G10" s="4"/>
      <c r="H10" s="8">
        <f t="shared" si="3"/>
        <v>0</v>
      </c>
      <c r="I10" s="8">
        <f t="shared" si="4"/>
        <v>0</v>
      </c>
      <c r="K10" s="50">
        <f t="shared" si="0"/>
        <v>0</v>
      </c>
      <c r="L10" s="8">
        <f t="shared" si="1"/>
        <v>0</v>
      </c>
    </row>
    <row r="11" spans="1:12" ht="11.25">
      <c r="A11" s="5"/>
      <c r="B11" s="12" t="s">
        <v>23</v>
      </c>
      <c r="C11" s="4" t="s">
        <v>10</v>
      </c>
      <c r="D11" s="9">
        <f>D8*0.01</f>
        <v>2.35</v>
      </c>
      <c r="E11" s="8"/>
      <c r="F11" s="8">
        <f t="shared" si="2"/>
        <v>0</v>
      </c>
      <c r="G11" s="4"/>
      <c r="H11" s="8">
        <f t="shared" si="3"/>
        <v>0</v>
      </c>
      <c r="I11" s="8">
        <f t="shared" si="4"/>
        <v>0</v>
      </c>
      <c r="K11" s="50">
        <f t="shared" si="0"/>
        <v>0</v>
      </c>
      <c r="L11" s="8">
        <f t="shared" si="1"/>
        <v>0</v>
      </c>
    </row>
    <row r="12" spans="1:12" ht="11.25">
      <c r="A12" s="57" t="s">
        <v>16</v>
      </c>
      <c r="B12" s="53" t="s">
        <v>84</v>
      </c>
      <c r="C12" s="55" t="s">
        <v>10</v>
      </c>
      <c r="D12" s="56">
        <f>D7</f>
        <v>235</v>
      </c>
      <c r="E12" s="52"/>
      <c r="F12" s="52">
        <f t="shared" si="2"/>
        <v>0</v>
      </c>
      <c r="G12" s="51"/>
      <c r="H12" s="52">
        <f t="shared" si="3"/>
        <v>0</v>
      </c>
      <c r="I12" s="52">
        <f t="shared" si="4"/>
        <v>0</v>
      </c>
      <c r="K12" s="50">
        <f t="shared" si="0"/>
        <v>0</v>
      </c>
      <c r="L12" s="8">
        <f t="shared" si="1"/>
        <v>0</v>
      </c>
    </row>
    <row r="13" spans="1:12" ht="11.25">
      <c r="A13" s="5"/>
      <c r="B13" s="12" t="s">
        <v>102</v>
      </c>
      <c r="C13" s="4" t="s">
        <v>11</v>
      </c>
      <c r="D13" s="9">
        <f>D12*0.63</f>
        <v>148.05</v>
      </c>
      <c r="E13" s="4"/>
      <c r="F13" s="8">
        <f t="shared" si="2"/>
        <v>0</v>
      </c>
      <c r="G13" s="8"/>
      <c r="H13" s="8">
        <f t="shared" si="3"/>
        <v>0</v>
      </c>
      <c r="I13" s="8">
        <f t="shared" si="4"/>
        <v>0</v>
      </c>
      <c r="K13" s="50">
        <f t="shared" si="0"/>
        <v>0</v>
      </c>
      <c r="L13" s="8">
        <f t="shared" si="1"/>
        <v>0</v>
      </c>
    </row>
    <row r="14" spans="1:12" ht="11.25">
      <c r="A14" s="57" t="s">
        <v>24</v>
      </c>
      <c r="B14" s="53" t="s">
        <v>32</v>
      </c>
      <c r="C14" s="55" t="s">
        <v>30</v>
      </c>
      <c r="D14" s="56">
        <v>100</v>
      </c>
      <c r="E14" s="52"/>
      <c r="F14" s="52">
        <f t="shared" si="2"/>
        <v>0</v>
      </c>
      <c r="G14" s="51"/>
      <c r="H14" s="52">
        <f t="shared" si="3"/>
        <v>0</v>
      </c>
      <c r="I14" s="52">
        <f t="shared" si="4"/>
        <v>0</v>
      </c>
      <c r="K14" s="50">
        <f t="shared" si="0"/>
        <v>0</v>
      </c>
      <c r="L14" s="8">
        <f t="shared" si="1"/>
        <v>0</v>
      </c>
    </row>
    <row r="15" spans="1:12" ht="11.25">
      <c r="A15" s="5"/>
      <c r="B15" s="12" t="s">
        <v>33</v>
      </c>
      <c r="C15" s="4" t="s">
        <v>30</v>
      </c>
      <c r="D15" s="9">
        <f>D14</f>
        <v>100</v>
      </c>
      <c r="E15" s="8"/>
      <c r="F15" s="8">
        <f t="shared" si="2"/>
        <v>0</v>
      </c>
      <c r="G15" s="8"/>
      <c r="H15" s="8">
        <f t="shared" si="3"/>
        <v>0</v>
      </c>
      <c r="I15" s="8">
        <f t="shared" si="4"/>
        <v>0</v>
      </c>
      <c r="K15" s="50">
        <f t="shared" si="0"/>
        <v>0</v>
      </c>
      <c r="L15" s="8">
        <f t="shared" si="1"/>
        <v>0</v>
      </c>
    </row>
    <row r="16" spans="1:12" ht="11.25">
      <c r="A16" s="57" t="s">
        <v>17</v>
      </c>
      <c r="B16" s="53" t="s">
        <v>85</v>
      </c>
      <c r="C16" s="55" t="s">
        <v>10</v>
      </c>
      <c r="D16" s="56">
        <v>70</v>
      </c>
      <c r="E16" s="52"/>
      <c r="F16" s="52">
        <f t="shared" si="2"/>
        <v>0</v>
      </c>
      <c r="G16" s="51"/>
      <c r="H16" s="52">
        <f t="shared" si="3"/>
        <v>0</v>
      </c>
      <c r="I16" s="52">
        <f t="shared" si="4"/>
        <v>0</v>
      </c>
      <c r="K16" s="50">
        <f t="shared" si="0"/>
        <v>0</v>
      </c>
      <c r="L16" s="8">
        <f t="shared" si="1"/>
        <v>0</v>
      </c>
    </row>
    <row r="17" spans="1:12" ht="11.25">
      <c r="A17" s="5"/>
      <c r="B17" s="12" t="s">
        <v>86</v>
      </c>
      <c r="C17" s="4" t="s">
        <v>10</v>
      </c>
      <c r="D17" s="9">
        <v>73</v>
      </c>
      <c r="E17" s="15"/>
      <c r="F17" s="8">
        <f t="shared" si="2"/>
        <v>0</v>
      </c>
      <c r="G17" s="4"/>
      <c r="H17" s="8">
        <f t="shared" si="3"/>
        <v>0</v>
      </c>
      <c r="I17" s="8">
        <f t="shared" si="4"/>
        <v>0</v>
      </c>
      <c r="K17" s="50">
        <f t="shared" si="0"/>
        <v>0</v>
      </c>
      <c r="L17" s="8">
        <f t="shared" si="1"/>
        <v>0</v>
      </c>
    </row>
    <row r="18" spans="1:12" ht="11.25">
      <c r="A18" s="5"/>
      <c r="B18" s="12" t="s">
        <v>87</v>
      </c>
      <c r="C18" s="4" t="s">
        <v>30</v>
      </c>
      <c r="D18" s="9">
        <v>70</v>
      </c>
      <c r="E18" s="15"/>
      <c r="F18" s="8">
        <f t="shared" si="2"/>
        <v>0</v>
      </c>
      <c r="G18" s="39"/>
      <c r="H18" s="8">
        <f t="shared" si="3"/>
        <v>0</v>
      </c>
      <c r="I18" s="8">
        <f t="shared" si="4"/>
        <v>0</v>
      </c>
      <c r="K18" s="50">
        <f t="shared" si="0"/>
        <v>0</v>
      </c>
      <c r="L18" s="8">
        <f t="shared" si="1"/>
        <v>0</v>
      </c>
    </row>
    <row r="19" spans="1:12" ht="11.25">
      <c r="A19" s="5"/>
      <c r="B19" s="12" t="s">
        <v>88</v>
      </c>
      <c r="C19" s="4" t="s">
        <v>80</v>
      </c>
      <c r="D19" s="9">
        <v>70</v>
      </c>
      <c r="E19" s="15"/>
      <c r="F19" s="8">
        <f t="shared" si="2"/>
        <v>0</v>
      </c>
      <c r="G19" s="4"/>
      <c r="H19" s="8">
        <f t="shared" si="3"/>
        <v>0</v>
      </c>
      <c r="I19" s="8">
        <f t="shared" si="4"/>
        <v>0</v>
      </c>
      <c r="K19" s="50">
        <f t="shared" si="0"/>
        <v>0</v>
      </c>
      <c r="L19" s="8">
        <f t="shared" si="1"/>
        <v>0</v>
      </c>
    </row>
    <row r="20" spans="1:12" ht="11.25">
      <c r="A20" s="57" t="s">
        <v>19</v>
      </c>
      <c r="B20" s="53" t="s">
        <v>89</v>
      </c>
      <c r="C20" s="55" t="s">
        <v>10</v>
      </c>
      <c r="D20" s="56">
        <v>55</v>
      </c>
      <c r="E20" s="51"/>
      <c r="F20" s="52">
        <f t="shared" si="2"/>
        <v>0</v>
      </c>
      <c r="G20" s="65"/>
      <c r="H20" s="52">
        <f t="shared" si="3"/>
        <v>0</v>
      </c>
      <c r="I20" s="52">
        <f t="shared" si="4"/>
        <v>0</v>
      </c>
      <c r="K20" s="50">
        <f t="shared" si="0"/>
        <v>0</v>
      </c>
      <c r="L20" s="8">
        <f t="shared" si="1"/>
        <v>0</v>
      </c>
    </row>
    <row r="21" spans="1:12" ht="11.25">
      <c r="A21" s="5"/>
      <c r="B21" s="40" t="s">
        <v>60</v>
      </c>
      <c r="C21" s="3" t="s">
        <v>10</v>
      </c>
      <c r="D21" s="17">
        <f>D20*1.1</f>
        <v>60.50000000000001</v>
      </c>
      <c r="E21" s="15"/>
      <c r="F21" s="8">
        <f t="shared" si="2"/>
        <v>0</v>
      </c>
      <c r="G21" s="41"/>
      <c r="H21" s="8">
        <f t="shared" si="3"/>
        <v>0</v>
      </c>
      <c r="I21" s="8">
        <f t="shared" si="4"/>
        <v>0</v>
      </c>
      <c r="K21" s="50">
        <f t="shared" si="0"/>
        <v>0</v>
      </c>
      <c r="L21" s="8">
        <f t="shared" si="1"/>
        <v>0</v>
      </c>
    </row>
    <row r="22" spans="1:12" ht="11.25">
      <c r="A22" s="57" t="s">
        <v>90</v>
      </c>
      <c r="B22" s="53" t="s">
        <v>35</v>
      </c>
      <c r="C22" s="55" t="s">
        <v>80</v>
      </c>
      <c r="D22" s="58">
        <v>8</v>
      </c>
      <c r="E22" s="51"/>
      <c r="F22" s="52">
        <f t="shared" si="2"/>
        <v>0</v>
      </c>
      <c r="G22" s="65"/>
      <c r="H22" s="52">
        <f t="shared" si="3"/>
        <v>0</v>
      </c>
      <c r="I22" s="52">
        <f t="shared" si="4"/>
        <v>0</v>
      </c>
      <c r="K22" s="50">
        <f t="shared" si="0"/>
        <v>0</v>
      </c>
      <c r="L22" s="8">
        <f t="shared" si="1"/>
        <v>0</v>
      </c>
    </row>
    <row r="23" spans="1:12" ht="11.25">
      <c r="A23" s="5"/>
      <c r="B23" s="12" t="s">
        <v>35</v>
      </c>
      <c r="C23" s="4" t="s">
        <v>80</v>
      </c>
      <c r="D23" s="17">
        <f>D22</f>
        <v>8</v>
      </c>
      <c r="E23" s="15"/>
      <c r="F23" s="8">
        <f t="shared" si="2"/>
        <v>0</v>
      </c>
      <c r="G23" s="42"/>
      <c r="H23" s="8">
        <f t="shared" si="3"/>
        <v>0</v>
      </c>
      <c r="I23" s="8">
        <f t="shared" si="4"/>
        <v>0</v>
      </c>
      <c r="K23" s="50">
        <f t="shared" si="0"/>
        <v>0</v>
      </c>
      <c r="L23" s="8">
        <f t="shared" si="1"/>
        <v>0</v>
      </c>
    </row>
    <row r="24" spans="1:12" ht="11.25">
      <c r="A24" s="5"/>
      <c r="B24" s="12" t="s">
        <v>71</v>
      </c>
      <c r="C24" s="4" t="s">
        <v>30</v>
      </c>
      <c r="D24" s="17">
        <v>50</v>
      </c>
      <c r="E24" s="15"/>
      <c r="F24" s="8">
        <f t="shared" si="2"/>
        <v>0</v>
      </c>
      <c r="G24" s="39"/>
      <c r="H24" s="8">
        <f t="shared" si="3"/>
        <v>0</v>
      </c>
      <c r="I24" s="8">
        <f t="shared" si="4"/>
        <v>0</v>
      </c>
      <c r="K24" s="50">
        <f t="shared" si="0"/>
        <v>0</v>
      </c>
      <c r="L24" s="8">
        <f t="shared" si="1"/>
        <v>0</v>
      </c>
    </row>
    <row r="25" spans="1:12" ht="11.25">
      <c r="A25" s="57" t="s">
        <v>21</v>
      </c>
      <c r="B25" s="53" t="s">
        <v>91</v>
      </c>
      <c r="C25" s="55" t="s">
        <v>70</v>
      </c>
      <c r="D25" s="58">
        <v>5</v>
      </c>
      <c r="E25" s="51"/>
      <c r="F25" s="52">
        <f t="shared" si="2"/>
        <v>0</v>
      </c>
      <c r="G25" s="65"/>
      <c r="H25" s="52">
        <f t="shared" si="3"/>
        <v>0</v>
      </c>
      <c r="I25" s="52">
        <f t="shared" si="4"/>
        <v>0</v>
      </c>
      <c r="K25" s="50">
        <f t="shared" si="0"/>
        <v>0</v>
      </c>
      <c r="L25" s="8">
        <f t="shared" si="1"/>
        <v>0</v>
      </c>
    </row>
    <row r="26" spans="1:12" ht="11.25">
      <c r="A26" s="57" t="s">
        <v>25</v>
      </c>
      <c r="B26" s="53" t="s">
        <v>92</v>
      </c>
      <c r="C26" s="55" t="s">
        <v>70</v>
      </c>
      <c r="D26" s="58">
        <v>1</v>
      </c>
      <c r="E26" s="51"/>
      <c r="F26" s="52">
        <f t="shared" si="2"/>
        <v>0</v>
      </c>
      <c r="G26" s="65"/>
      <c r="H26" s="52">
        <f t="shared" si="3"/>
        <v>0</v>
      </c>
      <c r="I26" s="52">
        <f t="shared" si="4"/>
        <v>0</v>
      </c>
      <c r="K26" s="50">
        <f t="shared" si="0"/>
        <v>0</v>
      </c>
      <c r="L26" s="8">
        <f t="shared" si="1"/>
        <v>0</v>
      </c>
    </row>
    <row r="27" spans="1:12" ht="11.25">
      <c r="A27" s="57" t="s">
        <v>26</v>
      </c>
      <c r="B27" s="53" t="s">
        <v>93</v>
      </c>
      <c r="C27" s="55" t="s">
        <v>10</v>
      </c>
      <c r="D27" s="55">
        <v>80</v>
      </c>
      <c r="E27" s="51"/>
      <c r="F27" s="52">
        <f t="shared" si="2"/>
        <v>0</v>
      </c>
      <c r="G27" s="65"/>
      <c r="H27" s="52">
        <f t="shared" si="3"/>
        <v>0</v>
      </c>
      <c r="I27" s="52">
        <f t="shared" si="4"/>
        <v>0</v>
      </c>
      <c r="K27" s="50">
        <f t="shared" si="0"/>
        <v>0</v>
      </c>
      <c r="L27" s="8">
        <f t="shared" si="1"/>
        <v>0</v>
      </c>
    </row>
    <row r="28" spans="1:12" ht="11.25">
      <c r="A28" s="5"/>
      <c r="B28" s="12" t="s">
        <v>36</v>
      </c>
      <c r="C28" s="4" t="s">
        <v>10</v>
      </c>
      <c r="D28" s="17">
        <f>D27</f>
        <v>80</v>
      </c>
      <c r="E28" s="8"/>
      <c r="F28" s="8">
        <f t="shared" si="2"/>
        <v>0</v>
      </c>
      <c r="G28" s="41"/>
      <c r="H28" s="8">
        <f t="shared" si="3"/>
        <v>0</v>
      </c>
      <c r="I28" s="8">
        <f t="shared" si="4"/>
        <v>0</v>
      </c>
      <c r="K28" s="50">
        <f t="shared" si="0"/>
        <v>0</v>
      </c>
      <c r="L28" s="8">
        <f t="shared" si="1"/>
        <v>0</v>
      </c>
    </row>
    <row r="29" spans="1:12" s="2" customFormat="1" ht="11.25">
      <c r="A29" s="61" t="s">
        <v>28</v>
      </c>
      <c r="B29" s="62" t="s">
        <v>94</v>
      </c>
      <c r="C29" s="63" t="s">
        <v>10</v>
      </c>
      <c r="D29" s="54">
        <v>6</v>
      </c>
      <c r="E29" s="54"/>
      <c r="F29" s="54">
        <v>0</v>
      </c>
      <c r="G29" s="64"/>
      <c r="H29" s="54">
        <f t="shared" si="3"/>
        <v>0</v>
      </c>
      <c r="I29" s="54">
        <f t="shared" si="4"/>
        <v>0</v>
      </c>
      <c r="K29" s="50">
        <f t="shared" si="0"/>
        <v>0</v>
      </c>
      <c r="L29" s="8">
        <f t="shared" si="1"/>
        <v>0</v>
      </c>
    </row>
    <row r="30" spans="1:12" s="2" customFormat="1" ht="11.25">
      <c r="A30" s="61" t="s">
        <v>29</v>
      </c>
      <c r="B30" s="62" t="s">
        <v>95</v>
      </c>
      <c r="C30" s="63" t="s">
        <v>10</v>
      </c>
      <c r="D30" s="54">
        <v>9</v>
      </c>
      <c r="E30" s="52"/>
      <c r="F30" s="52">
        <f>E30*D30</f>
        <v>0</v>
      </c>
      <c r="G30" s="64"/>
      <c r="H30" s="52">
        <f>G30*D30</f>
        <v>0</v>
      </c>
      <c r="I30" s="52">
        <f>H30+F30</f>
        <v>0</v>
      </c>
      <c r="K30" s="50">
        <f t="shared" si="0"/>
        <v>0</v>
      </c>
      <c r="L30" s="8">
        <f t="shared" si="1"/>
        <v>0</v>
      </c>
    </row>
    <row r="31" spans="1:12" s="2" customFormat="1" ht="11.25">
      <c r="A31" s="43"/>
      <c r="B31" s="44" t="s">
        <v>96</v>
      </c>
      <c r="C31" s="20" t="s">
        <v>10</v>
      </c>
      <c r="D31" s="9">
        <v>9</v>
      </c>
      <c r="E31" s="17"/>
      <c r="F31" s="17">
        <f>E31*D31</f>
        <v>0</v>
      </c>
      <c r="G31" s="21"/>
      <c r="H31" s="8">
        <f>G31*D31</f>
        <v>0</v>
      </c>
      <c r="I31" s="8">
        <f>H31+F31</f>
        <v>0</v>
      </c>
      <c r="K31" s="50">
        <f t="shared" si="0"/>
        <v>0</v>
      </c>
      <c r="L31" s="8">
        <f t="shared" si="1"/>
        <v>0</v>
      </c>
    </row>
    <row r="32" spans="1:12" s="2" customFormat="1" ht="11.25">
      <c r="A32" s="43"/>
      <c r="B32" s="44" t="s">
        <v>97</v>
      </c>
      <c r="C32" s="20" t="s">
        <v>10</v>
      </c>
      <c r="D32" s="9">
        <v>3</v>
      </c>
      <c r="E32" s="17"/>
      <c r="F32" s="17">
        <f>E32*D32</f>
        <v>0</v>
      </c>
      <c r="G32" s="21"/>
      <c r="H32" s="8">
        <f>G32*D32</f>
        <v>0</v>
      </c>
      <c r="I32" s="8">
        <f>H32+F32</f>
        <v>0</v>
      </c>
      <c r="K32" s="50">
        <f t="shared" si="0"/>
        <v>0</v>
      </c>
      <c r="L32" s="8">
        <f t="shared" si="1"/>
        <v>0</v>
      </c>
    </row>
    <row r="33" spans="1:12" ht="11.25">
      <c r="A33" s="57" t="s">
        <v>74</v>
      </c>
      <c r="B33" s="53" t="s">
        <v>57</v>
      </c>
      <c r="C33" s="55" t="s">
        <v>20</v>
      </c>
      <c r="D33" s="58">
        <v>3.5</v>
      </c>
      <c r="E33" s="51"/>
      <c r="F33" s="52">
        <f t="shared" si="2"/>
        <v>0</v>
      </c>
      <c r="G33" s="66"/>
      <c r="H33" s="52">
        <f>G33*D33</f>
        <v>0</v>
      </c>
      <c r="I33" s="52">
        <f t="shared" si="4"/>
        <v>0</v>
      </c>
      <c r="K33" s="50">
        <f t="shared" si="0"/>
        <v>0</v>
      </c>
      <c r="L33" s="8">
        <f t="shared" si="1"/>
        <v>0</v>
      </c>
    </row>
    <row r="34" spans="1:12" ht="11.25">
      <c r="A34" s="5" t="s">
        <v>76</v>
      </c>
      <c r="B34" s="6"/>
      <c r="C34" s="4"/>
      <c r="D34" s="8"/>
      <c r="E34" s="4"/>
      <c r="F34" s="8"/>
      <c r="G34" s="41"/>
      <c r="H34" s="8"/>
      <c r="I34" s="8"/>
      <c r="K34" s="50">
        <f t="shared" si="0"/>
        <v>0</v>
      </c>
      <c r="L34" s="8">
        <f t="shared" si="1"/>
        <v>0</v>
      </c>
    </row>
    <row r="35" spans="1:12" ht="11.25">
      <c r="A35" s="5" t="s">
        <v>38</v>
      </c>
      <c r="B35" s="6"/>
      <c r="C35" s="4"/>
      <c r="D35" s="8"/>
      <c r="E35" s="4"/>
      <c r="F35" s="8"/>
      <c r="G35" s="41"/>
      <c r="H35" s="8"/>
      <c r="I35" s="8"/>
      <c r="K35" s="50">
        <f aca="true" t="shared" si="5" ref="K35:K47">I35-L35</f>
        <v>0</v>
      </c>
      <c r="L35" s="8">
        <f t="shared" si="1"/>
        <v>0</v>
      </c>
    </row>
    <row r="36" spans="1:12" ht="11.25">
      <c r="A36" s="5" t="s">
        <v>39</v>
      </c>
      <c r="B36" s="6"/>
      <c r="C36" s="4"/>
      <c r="D36" s="8"/>
      <c r="E36" s="4"/>
      <c r="F36" s="8"/>
      <c r="G36" s="8"/>
      <c r="H36" s="8"/>
      <c r="I36" s="8"/>
      <c r="K36" s="50">
        <f t="shared" si="5"/>
        <v>0</v>
      </c>
      <c r="L36" s="8">
        <f t="shared" si="1"/>
        <v>0</v>
      </c>
    </row>
    <row r="37" spans="1:12" ht="11.25">
      <c r="A37" s="5" t="s">
        <v>75</v>
      </c>
      <c r="B37" s="3" t="s">
        <v>6</v>
      </c>
      <c r="C37" s="4" t="s">
        <v>27</v>
      </c>
      <c r="D37" s="4"/>
      <c r="E37" s="4"/>
      <c r="F37" s="22">
        <f>SUM(F7:F36)</f>
        <v>0</v>
      </c>
      <c r="G37" s="3"/>
      <c r="H37" s="22">
        <f>SUM(H7:H36)</f>
        <v>0</v>
      </c>
      <c r="I37" s="22">
        <f>SUM(I7:I36)</f>
        <v>0</v>
      </c>
      <c r="K37" s="50">
        <f t="shared" si="5"/>
        <v>0</v>
      </c>
      <c r="L37" s="52">
        <f>SUM(L6:L36)</f>
        <v>0</v>
      </c>
    </row>
    <row r="38" spans="1:12" ht="11.25">
      <c r="A38" s="5" t="s">
        <v>76</v>
      </c>
      <c r="B38" s="3" t="s">
        <v>37</v>
      </c>
      <c r="C38" s="23">
        <v>0.01</v>
      </c>
      <c r="D38" s="4"/>
      <c r="E38" s="4"/>
      <c r="F38" s="22"/>
      <c r="G38" s="3"/>
      <c r="H38" s="22"/>
      <c r="I38" s="22">
        <f>F37*C38</f>
        <v>0</v>
      </c>
      <c r="K38" s="50">
        <f t="shared" si="5"/>
        <v>0</v>
      </c>
      <c r="L38" s="8">
        <f>F37*$C38</f>
        <v>0</v>
      </c>
    </row>
    <row r="39" spans="1:12" ht="11.25">
      <c r="A39" s="5" t="s">
        <v>38</v>
      </c>
      <c r="B39" s="3" t="s">
        <v>6</v>
      </c>
      <c r="C39" s="4" t="s">
        <v>27</v>
      </c>
      <c r="D39" s="4"/>
      <c r="E39" s="4"/>
      <c r="F39" s="22"/>
      <c r="G39" s="3"/>
      <c r="H39" s="22"/>
      <c r="I39" s="22">
        <f>I37+I38</f>
        <v>0</v>
      </c>
      <c r="K39" s="50">
        <f t="shared" si="5"/>
        <v>0</v>
      </c>
      <c r="L39" s="52">
        <f>L37+L38</f>
        <v>0</v>
      </c>
    </row>
    <row r="40" spans="1:12" ht="11.25">
      <c r="A40" s="5" t="s">
        <v>39</v>
      </c>
      <c r="B40" s="3" t="s">
        <v>7</v>
      </c>
      <c r="C40" s="23">
        <v>0.08</v>
      </c>
      <c r="D40" s="4"/>
      <c r="E40" s="4"/>
      <c r="F40" s="22"/>
      <c r="G40" s="3"/>
      <c r="H40" s="22"/>
      <c r="I40" s="22">
        <f>I39*C40</f>
        <v>0</v>
      </c>
      <c r="K40" s="50">
        <f t="shared" si="5"/>
        <v>0</v>
      </c>
      <c r="L40" s="8">
        <f>L39*$C40</f>
        <v>0</v>
      </c>
    </row>
    <row r="41" spans="1:12" ht="11.25">
      <c r="A41" s="5" t="s">
        <v>40</v>
      </c>
      <c r="B41" s="3" t="s">
        <v>6</v>
      </c>
      <c r="C41" s="4" t="s">
        <v>27</v>
      </c>
      <c r="D41" s="4"/>
      <c r="E41" s="4"/>
      <c r="F41" s="22"/>
      <c r="G41" s="3"/>
      <c r="H41" s="22"/>
      <c r="I41" s="22">
        <f>I39+I40</f>
        <v>0</v>
      </c>
      <c r="K41" s="50">
        <f t="shared" si="5"/>
        <v>0</v>
      </c>
      <c r="L41" s="52">
        <f>L39+L40</f>
        <v>0</v>
      </c>
    </row>
    <row r="42" spans="1:12" ht="11.25">
      <c r="A42" s="5" t="s">
        <v>41</v>
      </c>
      <c r="B42" s="3" t="s">
        <v>8</v>
      </c>
      <c r="C42" s="23">
        <v>0.08</v>
      </c>
      <c r="D42" s="4"/>
      <c r="E42" s="4"/>
      <c r="F42" s="22"/>
      <c r="G42" s="3"/>
      <c r="H42" s="22"/>
      <c r="I42" s="22">
        <f>I41*C42</f>
        <v>0</v>
      </c>
      <c r="K42" s="50">
        <f t="shared" si="5"/>
        <v>0</v>
      </c>
      <c r="L42" s="8">
        <f>L41*$C42</f>
        <v>0</v>
      </c>
    </row>
    <row r="43" spans="1:12" ht="11.25">
      <c r="A43" s="5" t="s">
        <v>42</v>
      </c>
      <c r="B43" s="3" t="s">
        <v>6</v>
      </c>
      <c r="C43" s="4" t="s">
        <v>27</v>
      </c>
      <c r="D43" s="4"/>
      <c r="E43" s="4"/>
      <c r="F43" s="22"/>
      <c r="G43" s="3"/>
      <c r="H43" s="22"/>
      <c r="I43" s="22">
        <f>I41+I42</f>
        <v>0</v>
      </c>
      <c r="K43" s="50">
        <f t="shared" si="5"/>
        <v>0</v>
      </c>
      <c r="L43" s="52">
        <f>L41+L42</f>
        <v>0</v>
      </c>
    </row>
    <row r="44" spans="1:12" ht="11.25">
      <c r="A44" s="5" t="s">
        <v>43</v>
      </c>
      <c r="B44" s="3" t="s">
        <v>46</v>
      </c>
      <c r="C44" s="24">
        <v>0.02</v>
      </c>
      <c r="D44" s="4"/>
      <c r="E44" s="4"/>
      <c r="F44" s="22"/>
      <c r="G44" s="3"/>
      <c r="H44" s="22"/>
      <c r="I44" s="22">
        <f>I43*C44</f>
        <v>0</v>
      </c>
      <c r="K44" s="50">
        <f t="shared" si="5"/>
        <v>0</v>
      </c>
      <c r="L44" s="8">
        <f>L43*$C44</f>
        <v>0</v>
      </c>
    </row>
    <row r="45" spans="1:12" ht="11.25">
      <c r="A45" s="5" t="s">
        <v>44</v>
      </c>
      <c r="B45" s="3" t="s">
        <v>6</v>
      </c>
      <c r="C45" s="4" t="s">
        <v>27</v>
      </c>
      <c r="D45" s="4"/>
      <c r="E45" s="4"/>
      <c r="F45" s="22"/>
      <c r="G45" s="3"/>
      <c r="H45" s="22"/>
      <c r="I45" s="22">
        <f>I43+I44</f>
        <v>0</v>
      </c>
      <c r="K45" s="50">
        <f t="shared" si="5"/>
        <v>0</v>
      </c>
      <c r="L45" s="52">
        <f>L43+L44</f>
        <v>0</v>
      </c>
    </row>
    <row r="46" spans="1:12" ht="11.25">
      <c r="A46" s="45">
        <v>23</v>
      </c>
      <c r="B46" s="26" t="s">
        <v>73</v>
      </c>
      <c r="C46" s="27">
        <v>0.18</v>
      </c>
      <c r="D46" s="45"/>
      <c r="E46" s="45"/>
      <c r="F46" s="45"/>
      <c r="G46" s="46"/>
      <c r="H46" s="45"/>
      <c r="I46" s="29">
        <f>I45*C46</f>
        <v>0</v>
      </c>
      <c r="K46" s="50">
        <f t="shared" si="5"/>
        <v>0</v>
      </c>
      <c r="L46" s="8">
        <f>L45*$C46</f>
        <v>0</v>
      </c>
    </row>
    <row r="47" spans="1:12" ht="11.25">
      <c r="A47" s="30">
        <v>24</v>
      </c>
      <c r="B47" s="3" t="s">
        <v>6</v>
      </c>
      <c r="C47" s="4" t="s">
        <v>27</v>
      </c>
      <c r="D47" s="45"/>
      <c r="E47" s="45"/>
      <c r="F47" s="45"/>
      <c r="G47" s="30"/>
      <c r="H47" s="30"/>
      <c r="I47" s="29">
        <f>I45+I46</f>
        <v>0</v>
      </c>
      <c r="K47" s="50">
        <f t="shared" si="5"/>
        <v>0</v>
      </c>
      <c r="L47" s="52">
        <f>L45+L46</f>
        <v>0</v>
      </c>
    </row>
    <row r="48" spans="2:12" ht="27" customHeight="1">
      <c r="B48" s="68"/>
      <c r="C48" s="68"/>
      <c r="D48" s="68"/>
      <c r="E48" s="68"/>
      <c r="F48" s="34"/>
      <c r="I48" s="47"/>
      <c r="K48" s="33"/>
      <c r="L48" s="35"/>
    </row>
    <row r="49" spans="1:12" ht="32.25" customHeight="1">
      <c r="A49" s="47"/>
      <c r="B49" s="68"/>
      <c r="C49" s="68"/>
      <c r="D49" s="68"/>
      <c r="E49" s="68"/>
      <c r="F49" s="34"/>
      <c r="H49" s="47"/>
      <c r="K49" s="33"/>
      <c r="L49" s="33"/>
    </row>
    <row r="50" spans="2:12" ht="30.75" customHeight="1">
      <c r="B50" s="67"/>
      <c r="C50" s="67"/>
      <c r="D50" s="67"/>
      <c r="E50" s="67"/>
      <c r="F50" s="67"/>
      <c r="K50" s="33"/>
      <c r="L50" s="33"/>
    </row>
    <row r="51" spans="2:12" ht="27.75" customHeight="1">
      <c r="B51" s="67"/>
      <c r="C51" s="67"/>
      <c r="D51" s="67"/>
      <c r="E51" s="67"/>
      <c r="F51" s="67"/>
      <c r="K51" s="33"/>
      <c r="L51" s="33"/>
    </row>
    <row r="52" spans="2:12" ht="19.5" customHeight="1">
      <c r="B52" s="68"/>
      <c r="C52" s="68"/>
      <c r="D52" s="68"/>
      <c r="E52" s="68"/>
      <c r="F52" s="68"/>
      <c r="K52" s="33"/>
      <c r="L52" s="33"/>
    </row>
    <row r="53" spans="2:12" ht="31.5" customHeight="1">
      <c r="B53" s="69"/>
      <c r="C53" s="68"/>
      <c r="D53" s="68"/>
      <c r="E53" s="68"/>
      <c r="F53" s="68"/>
      <c r="K53" s="33"/>
      <c r="L53" s="33"/>
    </row>
    <row r="54" spans="2:12" ht="20.25" customHeight="1">
      <c r="B54" s="68"/>
      <c r="C54" s="68"/>
      <c r="D54" s="68"/>
      <c r="E54" s="68"/>
      <c r="F54" s="68"/>
      <c r="K54" s="33"/>
      <c r="L54" s="33"/>
    </row>
    <row r="55" ht="35.25" customHeight="1"/>
    <row r="56" ht="21.75" customHeight="1"/>
    <row r="57" ht="27" customHeight="1"/>
    <row r="58" ht="22.5" customHeight="1"/>
    <row r="59" ht="28.5" customHeight="1"/>
    <row r="60" ht="24" customHeight="1"/>
    <row r="61" ht="24.75" customHeight="1"/>
    <row r="62" ht="33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114" ht="13.5" customHeight="1"/>
    <row r="156" spans="1:12" s="37" customFormat="1" ht="18.75" customHeight="1">
      <c r="A156" s="38"/>
      <c r="B156" s="38"/>
      <c r="C156" s="38"/>
      <c r="D156" s="38"/>
      <c r="E156" s="38"/>
      <c r="F156" s="38"/>
      <c r="G156" s="38"/>
      <c r="H156" s="38"/>
      <c r="I156" s="38"/>
      <c r="K156" s="2"/>
      <c r="L156" s="2"/>
    </row>
    <row r="157" spans="1:12" s="37" customFormat="1" ht="18.75" customHeight="1">
      <c r="A157" s="38"/>
      <c r="B157" s="38"/>
      <c r="C157" s="38"/>
      <c r="D157" s="38"/>
      <c r="E157" s="38"/>
      <c r="F157" s="38"/>
      <c r="G157" s="38"/>
      <c r="H157" s="38"/>
      <c r="I157" s="38"/>
      <c r="K157" s="2"/>
      <c r="L157" s="2"/>
    </row>
    <row r="158" spans="1:12" s="37" customFormat="1" ht="18.75" customHeight="1">
      <c r="A158" s="38"/>
      <c r="B158" s="38"/>
      <c r="C158" s="38"/>
      <c r="D158" s="38"/>
      <c r="E158" s="38"/>
      <c r="F158" s="38"/>
      <c r="G158" s="38"/>
      <c r="H158" s="38"/>
      <c r="I158" s="38"/>
      <c r="K158" s="2"/>
      <c r="L158" s="2"/>
    </row>
    <row r="159" spans="1:12" s="37" customFormat="1" ht="24.75" customHeight="1">
      <c r="A159" s="38"/>
      <c r="B159" s="38"/>
      <c r="C159" s="38"/>
      <c r="D159" s="38"/>
      <c r="E159" s="38"/>
      <c r="F159" s="38"/>
      <c r="G159" s="38"/>
      <c r="H159" s="38"/>
      <c r="I159" s="38"/>
      <c r="K159" s="2"/>
      <c r="L159" s="2"/>
    </row>
    <row r="160" spans="1:12" s="37" customFormat="1" ht="24.75" customHeight="1">
      <c r="A160" s="38"/>
      <c r="B160" s="38"/>
      <c r="C160" s="38"/>
      <c r="D160" s="38"/>
      <c r="E160" s="38"/>
      <c r="F160" s="38"/>
      <c r="G160" s="38"/>
      <c r="H160" s="38"/>
      <c r="I160" s="38"/>
      <c r="K160" s="2"/>
      <c r="L160" s="2"/>
    </row>
    <row r="161" spans="1:12" s="37" customFormat="1" ht="18.75" customHeight="1">
      <c r="A161" s="38"/>
      <c r="B161" s="38"/>
      <c r="C161" s="38"/>
      <c r="D161" s="38"/>
      <c r="E161" s="38"/>
      <c r="F161" s="38"/>
      <c r="G161" s="38"/>
      <c r="H161" s="38"/>
      <c r="I161" s="38"/>
      <c r="L161" s="2"/>
    </row>
    <row r="162" spans="1:12" s="37" customFormat="1" ht="37.5" customHeight="1">
      <c r="A162" s="38"/>
      <c r="B162" s="38"/>
      <c r="C162" s="38"/>
      <c r="D162" s="38"/>
      <c r="E162" s="38"/>
      <c r="F162" s="38"/>
      <c r="G162" s="38"/>
      <c r="H162" s="38"/>
      <c r="I162" s="38"/>
      <c r="L162" s="2"/>
    </row>
    <row r="163" ht="25.5" customHeight="1">
      <c r="K163" s="37"/>
    </row>
    <row r="164" ht="11.25">
      <c r="K164" s="37"/>
    </row>
    <row r="165" ht="18.75" customHeight="1">
      <c r="K165" s="37"/>
    </row>
    <row r="166" ht="11.25">
      <c r="K166" s="37"/>
    </row>
    <row r="167" ht="25.5" customHeight="1">
      <c r="K167" s="37"/>
    </row>
  </sheetData>
  <sheetProtection/>
  <mergeCells count="20">
    <mergeCell ref="B52:F52"/>
    <mergeCell ref="B53:F53"/>
    <mergeCell ref="B54:F54"/>
    <mergeCell ref="L3:L5"/>
    <mergeCell ref="G4:G5"/>
    <mergeCell ref="H4:H5"/>
    <mergeCell ref="B48:E48"/>
    <mergeCell ref="B49:E49"/>
    <mergeCell ref="B50:F50"/>
    <mergeCell ref="B51:F51"/>
    <mergeCell ref="B2:I2"/>
    <mergeCell ref="A3:A5"/>
    <mergeCell ref="B3:B5"/>
    <mergeCell ref="C3:C5"/>
    <mergeCell ref="D3:D5"/>
    <mergeCell ref="E3:F3"/>
    <mergeCell ref="G3:H3"/>
    <mergeCell ref="I3:I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15">
      <selection activeCell="E7" sqref="E7:I7"/>
    </sheetView>
  </sheetViews>
  <sheetFormatPr defaultColWidth="9.140625" defaultRowHeight="12.75" outlineLevelCol="1"/>
  <cols>
    <col min="1" max="1" width="4.28125" style="38" customWidth="1"/>
    <col min="2" max="2" width="65.421875" style="38" customWidth="1"/>
    <col min="3" max="3" width="9.421875" style="38" customWidth="1"/>
    <col min="4" max="4" width="8.57421875" style="38" customWidth="1"/>
    <col min="5" max="5" width="7.421875" style="38" customWidth="1"/>
    <col min="6" max="6" width="9.8515625" style="38" customWidth="1"/>
    <col min="7" max="7" width="7.8515625" style="38" customWidth="1"/>
    <col min="8" max="8" width="10.57421875" style="38" customWidth="1"/>
    <col min="9" max="9" width="13.140625" style="38" customWidth="1"/>
    <col min="10" max="10" width="9.140625" style="38" customWidth="1"/>
    <col min="11" max="11" width="0" style="2" hidden="1" customWidth="1" outlineLevel="1"/>
    <col min="12" max="12" width="13.140625" style="2" hidden="1" customWidth="1" outlineLevel="1"/>
    <col min="13" max="13" width="9.140625" style="38" customWidth="1" collapsed="1"/>
    <col min="14" max="16384" width="9.140625" style="38" customWidth="1"/>
  </cols>
  <sheetData>
    <row r="1" spans="1:12" ht="11.25">
      <c r="A1" s="1"/>
      <c r="B1" s="1"/>
      <c r="C1" s="1"/>
      <c r="D1" s="1"/>
      <c r="E1" s="1"/>
      <c r="F1" s="1"/>
      <c r="G1" s="1"/>
      <c r="H1" s="1"/>
      <c r="I1" s="1"/>
      <c r="L1" s="1"/>
    </row>
    <row r="2" spans="1:9" ht="11.25">
      <c r="A2" s="1"/>
      <c r="B2" s="70" t="s">
        <v>79</v>
      </c>
      <c r="C2" s="70"/>
      <c r="D2" s="70"/>
      <c r="E2" s="70"/>
      <c r="F2" s="70"/>
      <c r="G2" s="70"/>
      <c r="H2" s="70"/>
      <c r="I2" s="70"/>
    </row>
    <row r="3" spans="1:12" ht="11.25" customHeight="1">
      <c r="A3" s="74" t="s">
        <v>1</v>
      </c>
      <c r="B3" s="71" t="s">
        <v>2</v>
      </c>
      <c r="C3" s="74" t="s">
        <v>9</v>
      </c>
      <c r="D3" s="72" t="s">
        <v>0</v>
      </c>
      <c r="E3" s="71" t="s">
        <v>13</v>
      </c>
      <c r="F3" s="71"/>
      <c r="G3" s="71" t="s">
        <v>14</v>
      </c>
      <c r="H3" s="71"/>
      <c r="I3" s="74" t="s">
        <v>5</v>
      </c>
      <c r="L3" s="74" t="s">
        <v>5</v>
      </c>
    </row>
    <row r="4" spans="1:12" ht="11.25">
      <c r="A4" s="74"/>
      <c r="B4" s="71"/>
      <c r="C4" s="74"/>
      <c r="D4" s="75"/>
      <c r="E4" s="72" t="s">
        <v>4</v>
      </c>
      <c r="F4" s="72" t="s">
        <v>3</v>
      </c>
      <c r="G4" s="72" t="s">
        <v>4</v>
      </c>
      <c r="H4" s="72" t="s">
        <v>3</v>
      </c>
      <c r="I4" s="74"/>
      <c r="L4" s="74"/>
    </row>
    <row r="5" spans="1:12" ht="11.25">
      <c r="A5" s="74"/>
      <c r="B5" s="71"/>
      <c r="C5" s="74"/>
      <c r="D5" s="73"/>
      <c r="E5" s="73"/>
      <c r="F5" s="73"/>
      <c r="G5" s="73"/>
      <c r="H5" s="73"/>
      <c r="I5" s="74"/>
      <c r="L5" s="74"/>
    </row>
    <row r="6" spans="1:12" ht="11.25">
      <c r="A6" s="4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L6" s="4"/>
    </row>
    <row r="7" spans="1:12" ht="11.25">
      <c r="A7" s="57" t="s">
        <v>18</v>
      </c>
      <c r="B7" s="53" t="s">
        <v>82</v>
      </c>
      <c r="C7" s="55" t="s">
        <v>10</v>
      </c>
      <c r="D7" s="56">
        <v>223</v>
      </c>
      <c r="E7" s="51"/>
      <c r="F7" s="52">
        <f>E7*D7</f>
        <v>0</v>
      </c>
      <c r="G7" s="51"/>
      <c r="H7" s="52">
        <f>G7*D7</f>
        <v>0</v>
      </c>
      <c r="I7" s="52">
        <f>H7+F7</f>
        <v>0</v>
      </c>
      <c r="K7" s="50">
        <f aca="true" t="shared" si="0" ref="K7:K29">I7-L7</f>
        <v>0</v>
      </c>
      <c r="L7" s="8">
        <f aca="true" t="shared" si="1" ref="L7:L32">D7*E7+D7*G7</f>
        <v>0</v>
      </c>
    </row>
    <row r="8" spans="1:12" ht="11.25">
      <c r="A8" s="57" t="s">
        <v>15</v>
      </c>
      <c r="B8" s="53" t="s">
        <v>83</v>
      </c>
      <c r="C8" s="55" t="s">
        <v>10</v>
      </c>
      <c r="D8" s="56">
        <f>D7</f>
        <v>223</v>
      </c>
      <c r="E8" s="51"/>
      <c r="F8" s="52">
        <f aca="true" t="shared" si="2" ref="F8:F29">E8*D8</f>
        <v>0</v>
      </c>
      <c r="G8" s="51"/>
      <c r="H8" s="52">
        <f aca="true" t="shared" si="3" ref="H8:H29">G8*D8</f>
        <v>0</v>
      </c>
      <c r="I8" s="52">
        <f aca="true" t="shared" si="4" ref="I8:I28">H8+F8</f>
        <v>0</v>
      </c>
      <c r="K8" s="50">
        <f t="shared" si="0"/>
        <v>0</v>
      </c>
      <c r="L8" s="8">
        <f t="shared" si="1"/>
        <v>0</v>
      </c>
    </row>
    <row r="9" spans="1:12" ht="11.25">
      <c r="A9" s="5"/>
      <c r="B9" s="12" t="s">
        <v>101</v>
      </c>
      <c r="C9" s="4" t="s">
        <v>11</v>
      </c>
      <c r="D9" s="9">
        <f>D8*0.5</f>
        <v>111.5</v>
      </c>
      <c r="E9" s="8"/>
      <c r="F9" s="8">
        <f t="shared" si="2"/>
        <v>0</v>
      </c>
      <c r="G9" s="4"/>
      <c r="H9" s="8">
        <f t="shared" si="3"/>
        <v>0</v>
      </c>
      <c r="I9" s="8">
        <f t="shared" si="4"/>
        <v>0</v>
      </c>
      <c r="K9" s="50">
        <f t="shared" si="0"/>
        <v>0</v>
      </c>
      <c r="L9" s="8">
        <f t="shared" si="1"/>
        <v>0</v>
      </c>
    </row>
    <row r="10" spans="1:12" ht="11.25">
      <c r="A10" s="5"/>
      <c r="B10" s="12" t="s">
        <v>22</v>
      </c>
      <c r="C10" s="4" t="s">
        <v>11</v>
      </c>
      <c r="D10" s="9">
        <f>D8*0.05</f>
        <v>11.15</v>
      </c>
      <c r="E10" s="8"/>
      <c r="F10" s="8">
        <f t="shared" si="2"/>
        <v>0</v>
      </c>
      <c r="G10" s="4"/>
      <c r="H10" s="8">
        <f t="shared" si="3"/>
        <v>0</v>
      </c>
      <c r="I10" s="8">
        <f t="shared" si="4"/>
        <v>0</v>
      </c>
      <c r="K10" s="50">
        <f t="shared" si="0"/>
        <v>0</v>
      </c>
      <c r="L10" s="8">
        <f t="shared" si="1"/>
        <v>0</v>
      </c>
    </row>
    <row r="11" spans="1:12" ht="11.25">
      <c r="A11" s="5"/>
      <c r="B11" s="12" t="s">
        <v>23</v>
      </c>
      <c r="C11" s="4" t="s">
        <v>10</v>
      </c>
      <c r="D11" s="9">
        <f>D8*0.01</f>
        <v>2.23</v>
      </c>
      <c r="E11" s="8"/>
      <c r="F11" s="8">
        <f t="shared" si="2"/>
        <v>0</v>
      </c>
      <c r="G11" s="4"/>
      <c r="H11" s="8">
        <f t="shared" si="3"/>
        <v>0</v>
      </c>
      <c r="I11" s="8">
        <f t="shared" si="4"/>
        <v>0</v>
      </c>
      <c r="K11" s="50">
        <f t="shared" si="0"/>
        <v>0</v>
      </c>
      <c r="L11" s="8">
        <f t="shared" si="1"/>
        <v>0</v>
      </c>
    </row>
    <row r="12" spans="1:12" ht="11.25">
      <c r="A12" s="57" t="s">
        <v>16</v>
      </c>
      <c r="B12" s="53" t="s">
        <v>84</v>
      </c>
      <c r="C12" s="55" t="s">
        <v>10</v>
      </c>
      <c r="D12" s="56">
        <f>D7</f>
        <v>223</v>
      </c>
      <c r="E12" s="52"/>
      <c r="F12" s="52">
        <f t="shared" si="2"/>
        <v>0</v>
      </c>
      <c r="G12" s="51"/>
      <c r="H12" s="52">
        <f t="shared" si="3"/>
        <v>0</v>
      </c>
      <c r="I12" s="52">
        <f t="shared" si="4"/>
        <v>0</v>
      </c>
      <c r="K12" s="50">
        <f t="shared" si="0"/>
        <v>0</v>
      </c>
      <c r="L12" s="8">
        <f t="shared" si="1"/>
        <v>0</v>
      </c>
    </row>
    <row r="13" spans="1:12" ht="11.25">
      <c r="A13" s="5"/>
      <c r="B13" s="12" t="s">
        <v>104</v>
      </c>
      <c r="C13" s="4" t="s">
        <v>11</v>
      </c>
      <c r="D13" s="9">
        <f>D12*0.63</f>
        <v>140.49</v>
      </c>
      <c r="E13" s="4"/>
      <c r="F13" s="8">
        <f t="shared" si="2"/>
        <v>0</v>
      </c>
      <c r="G13" s="8"/>
      <c r="H13" s="8">
        <f t="shared" si="3"/>
        <v>0</v>
      </c>
      <c r="I13" s="8">
        <f t="shared" si="4"/>
        <v>0</v>
      </c>
      <c r="K13" s="50">
        <f t="shared" si="0"/>
        <v>0</v>
      </c>
      <c r="L13" s="8">
        <f t="shared" si="1"/>
        <v>0</v>
      </c>
    </row>
    <row r="14" spans="1:12" ht="11.25">
      <c r="A14" s="57" t="s">
        <v>24</v>
      </c>
      <c r="B14" s="53" t="s">
        <v>32</v>
      </c>
      <c r="C14" s="55" t="s">
        <v>30</v>
      </c>
      <c r="D14" s="56">
        <v>50</v>
      </c>
      <c r="E14" s="52"/>
      <c r="F14" s="52">
        <f t="shared" si="2"/>
        <v>0</v>
      </c>
      <c r="G14" s="51"/>
      <c r="H14" s="52">
        <f t="shared" si="3"/>
        <v>0</v>
      </c>
      <c r="I14" s="52">
        <f t="shared" si="4"/>
        <v>0</v>
      </c>
      <c r="K14" s="50">
        <f t="shared" si="0"/>
        <v>0</v>
      </c>
      <c r="L14" s="8">
        <f t="shared" si="1"/>
        <v>0</v>
      </c>
    </row>
    <row r="15" spans="1:12" ht="11.25">
      <c r="A15" s="5"/>
      <c r="B15" s="12" t="s">
        <v>33</v>
      </c>
      <c r="C15" s="4" t="s">
        <v>30</v>
      </c>
      <c r="D15" s="9">
        <f>D14</f>
        <v>50</v>
      </c>
      <c r="E15" s="8"/>
      <c r="F15" s="8">
        <f t="shared" si="2"/>
        <v>0</v>
      </c>
      <c r="G15" s="8"/>
      <c r="H15" s="8">
        <f t="shared" si="3"/>
        <v>0</v>
      </c>
      <c r="I15" s="8">
        <f t="shared" si="4"/>
        <v>0</v>
      </c>
      <c r="K15" s="50">
        <f t="shared" si="0"/>
        <v>0</v>
      </c>
      <c r="L15" s="8">
        <f t="shared" si="1"/>
        <v>0</v>
      </c>
    </row>
    <row r="16" spans="1:12" ht="11.25">
      <c r="A16" s="57" t="s">
        <v>17</v>
      </c>
      <c r="B16" s="53" t="s">
        <v>85</v>
      </c>
      <c r="C16" s="55" t="s">
        <v>10</v>
      </c>
      <c r="D16" s="56">
        <v>62</v>
      </c>
      <c r="E16" s="52"/>
      <c r="F16" s="52">
        <f t="shared" si="2"/>
        <v>0</v>
      </c>
      <c r="G16" s="51"/>
      <c r="H16" s="52">
        <f t="shared" si="3"/>
        <v>0</v>
      </c>
      <c r="I16" s="52">
        <f t="shared" si="4"/>
        <v>0</v>
      </c>
      <c r="K16" s="50">
        <f t="shared" si="0"/>
        <v>0</v>
      </c>
      <c r="L16" s="8">
        <f t="shared" si="1"/>
        <v>0</v>
      </c>
    </row>
    <row r="17" spans="1:12" ht="11.25">
      <c r="A17" s="5"/>
      <c r="B17" s="12" t="s">
        <v>86</v>
      </c>
      <c r="C17" s="4" t="s">
        <v>10</v>
      </c>
      <c r="D17" s="9">
        <f>D16*1.1</f>
        <v>68.2</v>
      </c>
      <c r="E17" s="15"/>
      <c r="F17" s="8">
        <f t="shared" si="2"/>
        <v>0</v>
      </c>
      <c r="G17" s="4"/>
      <c r="H17" s="8">
        <f t="shared" si="3"/>
        <v>0</v>
      </c>
      <c r="I17" s="8">
        <f t="shared" si="4"/>
        <v>0</v>
      </c>
      <c r="K17" s="50">
        <f t="shared" si="0"/>
        <v>0</v>
      </c>
      <c r="L17" s="8">
        <f t="shared" si="1"/>
        <v>0</v>
      </c>
    </row>
    <row r="18" spans="1:12" ht="11.25">
      <c r="A18" s="5"/>
      <c r="B18" s="12" t="s">
        <v>87</v>
      </c>
      <c r="C18" s="4" t="s">
        <v>30</v>
      </c>
      <c r="D18" s="9">
        <v>45</v>
      </c>
      <c r="E18" s="15"/>
      <c r="F18" s="8">
        <f t="shared" si="2"/>
        <v>0</v>
      </c>
      <c r="G18" s="39"/>
      <c r="H18" s="8">
        <f t="shared" si="3"/>
        <v>0</v>
      </c>
      <c r="I18" s="8">
        <f t="shared" si="4"/>
        <v>0</v>
      </c>
      <c r="K18" s="50">
        <f t="shared" si="0"/>
        <v>0</v>
      </c>
      <c r="L18" s="8">
        <f t="shared" si="1"/>
        <v>0</v>
      </c>
    </row>
    <row r="19" spans="1:12" ht="11.25">
      <c r="A19" s="5"/>
      <c r="B19" s="12" t="s">
        <v>88</v>
      </c>
      <c r="C19" s="4" t="s">
        <v>80</v>
      </c>
      <c r="D19" s="9">
        <v>30</v>
      </c>
      <c r="E19" s="15"/>
      <c r="F19" s="8">
        <f t="shared" si="2"/>
        <v>0</v>
      </c>
      <c r="G19" s="4"/>
      <c r="H19" s="8">
        <f t="shared" si="3"/>
        <v>0</v>
      </c>
      <c r="I19" s="8">
        <f t="shared" si="4"/>
        <v>0</v>
      </c>
      <c r="K19" s="50">
        <f t="shared" si="0"/>
        <v>0</v>
      </c>
      <c r="L19" s="8">
        <f t="shared" si="1"/>
        <v>0</v>
      </c>
    </row>
    <row r="20" spans="1:12" ht="11.25">
      <c r="A20" s="57" t="s">
        <v>19</v>
      </c>
      <c r="B20" s="53" t="s">
        <v>89</v>
      </c>
      <c r="C20" s="55" t="s">
        <v>10</v>
      </c>
      <c r="D20" s="56">
        <v>56</v>
      </c>
      <c r="E20" s="51"/>
      <c r="F20" s="52">
        <f t="shared" si="2"/>
        <v>0</v>
      </c>
      <c r="G20" s="65"/>
      <c r="H20" s="52">
        <f t="shared" si="3"/>
        <v>0</v>
      </c>
      <c r="I20" s="52">
        <f t="shared" si="4"/>
        <v>0</v>
      </c>
      <c r="K20" s="50">
        <f t="shared" si="0"/>
        <v>0</v>
      </c>
      <c r="L20" s="8">
        <f t="shared" si="1"/>
        <v>0</v>
      </c>
    </row>
    <row r="21" spans="1:12" ht="11.25">
      <c r="A21" s="5"/>
      <c r="B21" s="40" t="s">
        <v>60</v>
      </c>
      <c r="C21" s="4" t="s">
        <v>30</v>
      </c>
      <c r="D21" s="17">
        <f>D20*1.1</f>
        <v>61.60000000000001</v>
      </c>
      <c r="E21" s="15"/>
      <c r="F21" s="8">
        <f t="shared" si="2"/>
        <v>0</v>
      </c>
      <c r="G21" s="41"/>
      <c r="H21" s="8">
        <f t="shared" si="3"/>
        <v>0</v>
      </c>
      <c r="I21" s="8">
        <f t="shared" si="4"/>
        <v>0</v>
      </c>
      <c r="K21" s="50">
        <f t="shared" si="0"/>
        <v>0</v>
      </c>
      <c r="L21" s="8">
        <f t="shared" si="1"/>
        <v>0</v>
      </c>
    </row>
    <row r="22" spans="1:12" ht="11.25">
      <c r="A22" s="57" t="s">
        <v>90</v>
      </c>
      <c r="B22" s="53" t="s">
        <v>35</v>
      </c>
      <c r="C22" s="55" t="s">
        <v>80</v>
      </c>
      <c r="D22" s="58">
        <v>6</v>
      </c>
      <c r="E22" s="51"/>
      <c r="F22" s="52">
        <f t="shared" si="2"/>
        <v>0</v>
      </c>
      <c r="G22" s="65"/>
      <c r="H22" s="52">
        <f t="shared" si="3"/>
        <v>0</v>
      </c>
      <c r="I22" s="52">
        <f t="shared" si="4"/>
        <v>0</v>
      </c>
      <c r="K22" s="50">
        <f t="shared" si="0"/>
        <v>0</v>
      </c>
      <c r="L22" s="8">
        <f t="shared" si="1"/>
        <v>0</v>
      </c>
    </row>
    <row r="23" spans="1:12" ht="11.25">
      <c r="A23" s="5"/>
      <c r="B23" s="12" t="s">
        <v>35</v>
      </c>
      <c r="C23" s="4" t="s">
        <v>80</v>
      </c>
      <c r="D23" s="17">
        <f>D22</f>
        <v>6</v>
      </c>
      <c r="E23" s="15"/>
      <c r="F23" s="8">
        <f t="shared" si="2"/>
        <v>0</v>
      </c>
      <c r="G23" s="42"/>
      <c r="H23" s="8">
        <f t="shared" si="3"/>
        <v>0</v>
      </c>
      <c r="I23" s="8">
        <f t="shared" si="4"/>
        <v>0</v>
      </c>
      <c r="K23" s="50">
        <f t="shared" si="0"/>
        <v>0</v>
      </c>
      <c r="L23" s="8">
        <f t="shared" si="1"/>
        <v>0</v>
      </c>
    </row>
    <row r="24" spans="1:12" ht="11.25">
      <c r="A24" s="5"/>
      <c r="B24" s="12" t="s">
        <v>71</v>
      </c>
      <c r="C24" s="4" t="s">
        <v>30</v>
      </c>
      <c r="D24" s="17">
        <v>50</v>
      </c>
      <c r="E24" s="15"/>
      <c r="F24" s="8">
        <f t="shared" si="2"/>
        <v>0</v>
      </c>
      <c r="G24" s="42"/>
      <c r="H24" s="8">
        <f t="shared" si="3"/>
        <v>0</v>
      </c>
      <c r="I24" s="8">
        <f t="shared" si="4"/>
        <v>0</v>
      </c>
      <c r="K24" s="50">
        <f t="shared" si="0"/>
        <v>0</v>
      </c>
      <c r="L24" s="8">
        <f t="shared" si="1"/>
        <v>0</v>
      </c>
    </row>
    <row r="25" spans="1:12" ht="11.25">
      <c r="A25" s="57" t="s">
        <v>21</v>
      </c>
      <c r="B25" s="53" t="s">
        <v>92</v>
      </c>
      <c r="C25" s="55" t="s">
        <v>70</v>
      </c>
      <c r="D25" s="58">
        <v>1</v>
      </c>
      <c r="E25" s="51"/>
      <c r="F25" s="52">
        <f t="shared" si="2"/>
        <v>0</v>
      </c>
      <c r="G25" s="65"/>
      <c r="H25" s="52">
        <f t="shared" si="3"/>
        <v>0</v>
      </c>
      <c r="I25" s="52">
        <f t="shared" si="4"/>
        <v>0</v>
      </c>
      <c r="K25" s="50">
        <f t="shared" si="0"/>
        <v>0</v>
      </c>
      <c r="L25" s="8">
        <f t="shared" si="1"/>
        <v>0</v>
      </c>
    </row>
    <row r="26" spans="1:12" ht="11.25">
      <c r="A26" s="57" t="s">
        <v>25</v>
      </c>
      <c r="B26" s="53" t="s">
        <v>103</v>
      </c>
      <c r="C26" s="55" t="s">
        <v>10</v>
      </c>
      <c r="D26" s="55">
        <v>66</v>
      </c>
      <c r="E26" s="51"/>
      <c r="F26" s="52">
        <f t="shared" si="2"/>
        <v>0</v>
      </c>
      <c r="G26" s="65"/>
      <c r="H26" s="52">
        <f t="shared" si="3"/>
        <v>0</v>
      </c>
      <c r="I26" s="52">
        <f t="shared" si="4"/>
        <v>0</v>
      </c>
      <c r="K26" s="50">
        <f t="shared" si="0"/>
        <v>0</v>
      </c>
      <c r="L26" s="8">
        <f t="shared" si="1"/>
        <v>0</v>
      </c>
    </row>
    <row r="27" spans="1:12" ht="11.25">
      <c r="A27" s="5"/>
      <c r="B27" s="12" t="s">
        <v>36</v>
      </c>
      <c r="C27" s="4" t="s">
        <v>10</v>
      </c>
      <c r="D27" s="17">
        <f>D26</f>
        <v>66</v>
      </c>
      <c r="E27" s="8"/>
      <c r="F27" s="8">
        <f t="shared" si="2"/>
        <v>0</v>
      </c>
      <c r="G27" s="41"/>
      <c r="H27" s="8">
        <f t="shared" si="3"/>
        <v>0</v>
      </c>
      <c r="I27" s="8">
        <f t="shared" si="4"/>
        <v>0</v>
      </c>
      <c r="K27" s="50">
        <f t="shared" si="0"/>
        <v>0</v>
      </c>
      <c r="L27" s="8">
        <f t="shared" si="1"/>
        <v>0</v>
      </c>
    </row>
    <row r="28" spans="1:12" s="2" customFormat="1" ht="11.25">
      <c r="A28" s="61" t="s">
        <v>26</v>
      </c>
      <c r="B28" s="62" t="s">
        <v>94</v>
      </c>
      <c r="C28" s="63" t="s">
        <v>10</v>
      </c>
      <c r="D28" s="54">
        <v>6</v>
      </c>
      <c r="E28" s="54"/>
      <c r="F28" s="54">
        <v>0</v>
      </c>
      <c r="G28" s="64"/>
      <c r="H28" s="54">
        <f t="shared" si="3"/>
        <v>0</v>
      </c>
      <c r="I28" s="54">
        <f t="shared" si="4"/>
        <v>0</v>
      </c>
      <c r="K28" s="50">
        <f t="shared" si="0"/>
        <v>0</v>
      </c>
      <c r="L28" s="8">
        <f t="shared" si="1"/>
        <v>0</v>
      </c>
    </row>
    <row r="29" spans="1:12" ht="11.25">
      <c r="A29" s="57" t="s">
        <v>28</v>
      </c>
      <c r="B29" s="53" t="s">
        <v>57</v>
      </c>
      <c r="C29" s="55" t="s">
        <v>20</v>
      </c>
      <c r="D29" s="58">
        <v>3.5</v>
      </c>
      <c r="E29" s="51"/>
      <c r="F29" s="52">
        <f t="shared" si="2"/>
        <v>0</v>
      </c>
      <c r="G29" s="66"/>
      <c r="H29" s="52">
        <f t="shared" si="3"/>
        <v>0</v>
      </c>
      <c r="I29" s="52">
        <f>H29+F29</f>
        <v>0</v>
      </c>
      <c r="K29" s="50">
        <f t="shared" si="0"/>
        <v>0</v>
      </c>
      <c r="L29" s="8">
        <f t="shared" si="1"/>
        <v>0</v>
      </c>
    </row>
    <row r="30" spans="1:12" ht="11.25">
      <c r="A30" s="5" t="s">
        <v>76</v>
      </c>
      <c r="B30" s="6"/>
      <c r="C30" s="4"/>
      <c r="D30" s="8"/>
      <c r="E30" s="4"/>
      <c r="F30" s="8"/>
      <c r="G30" s="41"/>
      <c r="H30" s="8"/>
      <c r="I30" s="8"/>
      <c r="K30" s="50">
        <f aca="true" t="shared" si="5" ref="K30:K43">I30-L30</f>
        <v>0</v>
      </c>
      <c r="L30" s="8">
        <f t="shared" si="1"/>
        <v>0</v>
      </c>
    </row>
    <row r="31" spans="1:12" ht="11.25">
      <c r="A31" s="5" t="s">
        <v>38</v>
      </c>
      <c r="B31" s="6"/>
      <c r="C31" s="4"/>
      <c r="D31" s="8"/>
      <c r="E31" s="4"/>
      <c r="F31" s="8"/>
      <c r="G31" s="41"/>
      <c r="H31" s="8"/>
      <c r="I31" s="8"/>
      <c r="K31" s="50">
        <f t="shared" si="5"/>
        <v>0</v>
      </c>
      <c r="L31" s="8">
        <f t="shared" si="1"/>
        <v>0</v>
      </c>
    </row>
    <row r="32" spans="1:12" ht="11.25">
      <c r="A32" s="5" t="s">
        <v>39</v>
      </c>
      <c r="B32" s="6"/>
      <c r="C32" s="4"/>
      <c r="D32" s="8"/>
      <c r="E32" s="4"/>
      <c r="F32" s="8"/>
      <c r="G32" s="8"/>
      <c r="H32" s="8"/>
      <c r="I32" s="8"/>
      <c r="K32" s="50">
        <f t="shared" si="5"/>
        <v>0</v>
      </c>
      <c r="L32" s="8">
        <f t="shared" si="1"/>
        <v>0</v>
      </c>
    </row>
    <row r="33" spans="1:12" ht="11.25">
      <c r="A33" s="5" t="s">
        <v>29</v>
      </c>
      <c r="B33" s="3" t="s">
        <v>6</v>
      </c>
      <c r="C33" s="4" t="s">
        <v>27</v>
      </c>
      <c r="D33" s="4"/>
      <c r="E33" s="4"/>
      <c r="F33" s="22">
        <f>SUM(F7:F32)</f>
        <v>0</v>
      </c>
      <c r="G33" s="3"/>
      <c r="H33" s="22">
        <f>SUM(H7:H32)</f>
        <v>0</v>
      </c>
      <c r="I33" s="22">
        <f>SUM(I7:I32)</f>
        <v>0</v>
      </c>
      <c r="K33" s="50">
        <f t="shared" si="5"/>
        <v>0</v>
      </c>
      <c r="L33" s="52">
        <f>SUM(L6:L32)</f>
        <v>0</v>
      </c>
    </row>
    <row r="34" spans="1:12" ht="11.25">
      <c r="A34" s="5" t="s">
        <v>74</v>
      </c>
      <c r="B34" s="3" t="s">
        <v>37</v>
      </c>
      <c r="C34" s="23">
        <v>0.01</v>
      </c>
      <c r="D34" s="4"/>
      <c r="E34" s="4"/>
      <c r="F34" s="22"/>
      <c r="G34" s="3"/>
      <c r="H34" s="22"/>
      <c r="I34" s="22">
        <f>F33*C34</f>
        <v>0</v>
      </c>
      <c r="K34" s="50">
        <f t="shared" si="5"/>
        <v>0</v>
      </c>
      <c r="L34" s="8">
        <f>F33*$C34</f>
        <v>0</v>
      </c>
    </row>
    <row r="35" spans="1:12" ht="11.25">
      <c r="A35" s="5" t="s">
        <v>75</v>
      </c>
      <c r="B35" s="3" t="s">
        <v>6</v>
      </c>
      <c r="C35" s="4" t="s">
        <v>27</v>
      </c>
      <c r="D35" s="4"/>
      <c r="E35" s="4"/>
      <c r="F35" s="22"/>
      <c r="G35" s="3"/>
      <c r="H35" s="22"/>
      <c r="I35" s="22">
        <f>I33+I34</f>
        <v>0</v>
      </c>
      <c r="K35" s="50">
        <f t="shared" si="5"/>
        <v>0</v>
      </c>
      <c r="L35" s="52">
        <f>L33+L34</f>
        <v>0</v>
      </c>
    </row>
    <row r="36" spans="1:12" ht="11.25">
      <c r="A36" s="5" t="s">
        <v>76</v>
      </c>
      <c r="B36" s="3" t="s">
        <v>7</v>
      </c>
      <c r="C36" s="23">
        <v>0.08</v>
      </c>
      <c r="D36" s="4"/>
      <c r="E36" s="4"/>
      <c r="F36" s="22"/>
      <c r="G36" s="3"/>
      <c r="H36" s="22"/>
      <c r="I36" s="22">
        <f>I35*C36</f>
        <v>0</v>
      </c>
      <c r="K36" s="50">
        <f t="shared" si="5"/>
        <v>0</v>
      </c>
      <c r="L36" s="8">
        <f>L35*$C36</f>
        <v>0</v>
      </c>
    </row>
    <row r="37" spans="1:12" ht="11.25">
      <c r="A37" s="5" t="s">
        <v>38</v>
      </c>
      <c r="B37" s="3" t="s">
        <v>6</v>
      </c>
      <c r="C37" s="4" t="s">
        <v>27</v>
      </c>
      <c r="D37" s="4"/>
      <c r="E37" s="4"/>
      <c r="F37" s="22"/>
      <c r="G37" s="3"/>
      <c r="H37" s="22"/>
      <c r="I37" s="22">
        <f>I35+I36</f>
        <v>0</v>
      </c>
      <c r="K37" s="50">
        <f t="shared" si="5"/>
        <v>0</v>
      </c>
      <c r="L37" s="52">
        <f>L35+L36</f>
        <v>0</v>
      </c>
    </row>
    <row r="38" spans="1:12" ht="11.25">
      <c r="A38" s="5" t="s">
        <v>39</v>
      </c>
      <c r="B38" s="3" t="s">
        <v>8</v>
      </c>
      <c r="C38" s="23">
        <v>0.08</v>
      </c>
      <c r="D38" s="4"/>
      <c r="E38" s="4"/>
      <c r="F38" s="22"/>
      <c r="G38" s="3"/>
      <c r="H38" s="22"/>
      <c r="I38" s="22">
        <f>I37*C38</f>
        <v>0</v>
      </c>
      <c r="K38" s="50">
        <f t="shared" si="5"/>
        <v>0</v>
      </c>
      <c r="L38" s="8">
        <f>L37*$C38</f>
        <v>0</v>
      </c>
    </row>
    <row r="39" spans="1:12" ht="11.25">
      <c r="A39" s="5" t="s">
        <v>40</v>
      </c>
      <c r="B39" s="3" t="s">
        <v>6</v>
      </c>
      <c r="C39" s="4" t="s">
        <v>27</v>
      </c>
      <c r="D39" s="4"/>
      <c r="E39" s="4"/>
      <c r="F39" s="22"/>
      <c r="G39" s="3"/>
      <c r="H39" s="22"/>
      <c r="I39" s="22">
        <f>I37+I38</f>
        <v>0</v>
      </c>
      <c r="K39" s="50">
        <f t="shared" si="5"/>
        <v>0</v>
      </c>
      <c r="L39" s="52">
        <f>L37+L38</f>
        <v>0</v>
      </c>
    </row>
    <row r="40" spans="1:12" ht="11.25">
      <c r="A40" s="5" t="s">
        <v>41</v>
      </c>
      <c r="B40" s="3" t="s">
        <v>46</v>
      </c>
      <c r="C40" s="24">
        <v>0.02</v>
      </c>
      <c r="D40" s="4"/>
      <c r="E40" s="4"/>
      <c r="F40" s="22"/>
      <c r="G40" s="3"/>
      <c r="H40" s="22"/>
      <c r="I40" s="22">
        <f>I39*C40</f>
        <v>0</v>
      </c>
      <c r="K40" s="50">
        <f t="shared" si="5"/>
        <v>0</v>
      </c>
      <c r="L40" s="8">
        <f>L39*$C40</f>
        <v>0</v>
      </c>
    </row>
    <row r="41" spans="1:12" ht="11.25">
      <c r="A41" s="5" t="s">
        <v>42</v>
      </c>
      <c r="B41" s="3" t="s">
        <v>6</v>
      </c>
      <c r="C41" s="48" t="s">
        <v>27</v>
      </c>
      <c r="D41" s="4"/>
      <c r="E41" s="4"/>
      <c r="F41" s="22"/>
      <c r="G41" s="3"/>
      <c r="H41" s="22"/>
      <c r="I41" s="22">
        <f>I39+I40</f>
        <v>0</v>
      </c>
      <c r="K41" s="50">
        <f t="shared" si="5"/>
        <v>0</v>
      </c>
      <c r="L41" s="52">
        <f>L39+L40</f>
        <v>0</v>
      </c>
    </row>
    <row r="42" spans="1:12" ht="11.25">
      <c r="A42" s="45">
        <v>21</v>
      </c>
      <c r="B42" s="26" t="s">
        <v>73</v>
      </c>
      <c r="C42" s="49">
        <v>0.18</v>
      </c>
      <c r="D42" s="45"/>
      <c r="E42" s="45"/>
      <c r="F42" s="45"/>
      <c r="G42" s="46"/>
      <c r="H42" s="45"/>
      <c r="I42" s="29">
        <f>I41*C42</f>
        <v>0</v>
      </c>
      <c r="K42" s="50">
        <f t="shared" si="5"/>
        <v>0</v>
      </c>
      <c r="L42" s="8">
        <f>L41*$C42</f>
        <v>0</v>
      </c>
    </row>
    <row r="43" spans="1:12" ht="11.25">
      <c r="A43" s="30">
        <v>22</v>
      </c>
      <c r="B43" s="3" t="s">
        <v>6</v>
      </c>
      <c r="C43" s="48" t="s">
        <v>27</v>
      </c>
      <c r="D43" s="45"/>
      <c r="E43" s="45"/>
      <c r="F43" s="45"/>
      <c r="G43" s="30"/>
      <c r="H43" s="30"/>
      <c r="I43" s="29">
        <f>I41+I42</f>
        <v>0</v>
      </c>
      <c r="K43" s="50">
        <f t="shared" si="5"/>
        <v>0</v>
      </c>
      <c r="L43" s="52">
        <f>L41+L42</f>
        <v>0</v>
      </c>
    </row>
    <row r="44" spans="2:12" ht="27" customHeight="1">
      <c r="B44" s="68"/>
      <c r="C44" s="68"/>
      <c r="D44" s="68"/>
      <c r="E44" s="68"/>
      <c r="F44" s="34"/>
      <c r="I44" s="47"/>
      <c r="K44" s="33"/>
      <c r="L44" s="35"/>
    </row>
    <row r="45" spans="1:12" ht="32.25" customHeight="1">
      <c r="A45" s="47"/>
      <c r="B45" s="68"/>
      <c r="C45" s="68"/>
      <c r="D45" s="68"/>
      <c r="E45" s="68"/>
      <c r="F45" s="34"/>
      <c r="H45" s="47"/>
      <c r="K45" s="33"/>
      <c r="L45" s="33"/>
    </row>
    <row r="46" spans="2:12" ht="30.75" customHeight="1">
      <c r="B46" s="67"/>
      <c r="C46" s="67"/>
      <c r="D46" s="67"/>
      <c r="E46" s="67"/>
      <c r="F46" s="67"/>
      <c r="K46" s="33"/>
      <c r="L46" s="33"/>
    </row>
    <row r="47" spans="2:12" ht="27.75" customHeight="1">
      <c r="B47" s="67"/>
      <c r="C47" s="67"/>
      <c r="D47" s="67"/>
      <c r="E47" s="67"/>
      <c r="F47" s="67"/>
      <c r="K47" s="33"/>
      <c r="L47" s="33"/>
    </row>
    <row r="48" spans="2:12" ht="19.5" customHeight="1">
      <c r="B48" s="68"/>
      <c r="C48" s="68"/>
      <c r="D48" s="68"/>
      <c r="E48" s="68"/>
      <c r="F48" s="68"/>
      <c r="K48" s="33"/>
      <c r="L48" s="33"/>
    </row>
    <row r="49" spans="2:12" ht="31.5" customHeight="1">
      <c r="B49" s="69"/>
      <c r="C49" s="68"/>
      <c r="D49" s="68"/>
      <c r="E49" s="68"/>
      <c r="F49" s="68"/>
      <c r="K49" s="33"/>
      <c r="L49" s="33"/>
    </row>
    <row r="50" spans="2:12" ht="20.25" customHeight="1">
      <c r="B50" s="68"/>
      <c r="C50" s="68"/>
      <c r="D50" s="68"/>
      <c r="E50" s="68"/>
      <c r="F50" s="68"/>
      <c r="K50" s="33"/>
      <c r="L50" s="33"/>
    </row>
    <row r="51" ht="35.25" customHeight="1"/>
    <row r="52" ht="21.75" customHeight="1"/>
    <row r="53" ht="27" customHeight="1"/>
    <row r="54" ht="22.5" customHeight="1"/>
    <row r="55" ht="28.5" customHeight="1"/>
    <row r="56" ht="24" customHeight="1"/>
    <row r="57" ht="24.75" customHeight="1"/>
    <row r="58" ht="33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110" ht="13.5" customHeight="1"/>
    <row r="152" spans="1:12" s="37" customFormat="1" ht="18.75" customHeight="1">
      <c r="A152" s="38"/>
      <c r="B152" s="38"/>
      <c r="C152" s="38"/>
      <c r="D152" s="38"/>
      <c r="E152" s="38"/>
      <c r="F152" s="38"/>
      <c r="G152" s="38"/>
      <c r="H152" s="38"/>
      <c r="I152" s="38"/>
      <c r="K152" s="2"/>
      <c r="L152" s="2"/>
    </row>
    <row r="153" spans="1:12" s="37" customFormat="1" ht="18.75" customHeight="1">
      <c r="A153" s="38"/>
      <c r="B153" s="38"/>
      <c r="C153" s="38"/>
      <c r="D153" s="38"/>
      <c r="E153" s="38"/>
      <c r="F153" s="38"/>
      <c r="G153" s="38"/>
      <c r="H153" s="38"/>
      <c r="I153" s="38"/>
      <c r="K153" s="2"/>
      <c r="L153" s="2"/>
    </row>
    <row r="154" spans="1:12" s="37" customFormat="1" ht="18.75" customHeight="1">
      <c r="A154" s="38"/>
      <c r="B154" s="38"/>
      <c r="C154" s="38"/>
      <c r="D154" s="38"/>
      <c r="E154" s="38"/>
      <c r="F154" s="38"/>
      <c r="G154" s="38"/>
      <c r="H154" s="38"/>
      <c r="I154" s="38"/>
      <c r="K154" s="2"/>
      <c r="L154" s="2"/>
    </row>
    <row r="155" spans="1:12" s="37" customFormat="1" ht="24.75" customHeight="1">
      <c r="A155" s="38"/>
      <c r="B155" s="38"/>
      <c r="C155" s="38"/>
      <c r="D155" s="38"/>
      <c r="E155" s="38"/>
      <c r="F155" s="38"/>
      <c r="G155" s="38"/>
      <c r="H155" s="38"/>
      <c r="I155" s="38"/>
      <c r="K155" s="2"/>
      <c r="L155" s="2"/>
    </row>
    <row r="156" spans="1:12" s="37" customFormat="1" ht="24.75" customHeight="1">
      <c r="A156" s="38"/>
      <c r="B156" s="38"/>
      <c r="C156" s="38"/>
      <c r="D156" s="38"/>
      <c r="E156" s="38"/>
      <c r="F156" s="38"/>
      <c r="G156" s="38"/>
      <c r="H156" s="38"/>
      <c r="I156" s="38"/>
      <c r="K156" s="2"/>
      <c r="L156" s="2"/>
    </row>
    <row r="157" spans="1:12" s="37" customFormat="1" ht="18.75" customHeight="1">
      <c r="A157" s="38"/>
      <c r="B157" s="38"/>
      <c r="C157" s="38"/>
      <c r="D157" s="38"/>
      <c r="E157" s="38"/>
      <c r="F157" s="38"/>
      <c r="G157" s="38"/>
      <c r="H157" s="38"/>
      <c r="I157" s="38"/>
      <c r="L157" s="2"/>
    </row>
    <row r="158" spans="1:12" s="37" customFormat="1" ht="37.5" customHeight="1">
      <c r="A158" s="38"/>
      <c r="B158" s="38"/>
      <c r="C158" s="38"/>
      <c r="D158" s="38"/>
      <c r="E158" s="38"/>
      <c r="F158" s="38"/>
      <c r="G158" s="38"/>
      <c r="H158" s="38"/>
      <c r="I158" s="38"/>
      <c r="L158" s="2"/>
    </row>
    <row r="159" ht="25.5" customHeight="1">
      <c r="K159" s="37"/>
    </row>
    <row r="160" ht="11.25">
      <c r="K160" s="37"/>
    </row>
    <row r="161" ht="18.75" customHeight="1">
      <c r="K161" s="37"/>
    </row>
    <row r="162" ht="11.25">
      <c r="K162" s="37"/>
    </row>
    <row r="163" ht="25.5" customHeight="1">
      <c r="K163" s="37"/>
    </row>
  </sheetData>
  <sheetProtection/>
  <mergeCells count="20">
    <mergeCell ref="B47:F47"/>
    <mergeCell ref="B48:F48"/>
    <mergeCell ref="B49:F49"/>
    <mergeCell ref="B50:F50"/>
    <mergeCell ref="L3:L5"/>
    <mergeCell ref="B44:E44"/>
    <mergeCell ref="B45:E45"/>
    <mergeCell ref="B46:F46"/>
    <mergeCell ref="G4:G5"/>
    <mergeCell ref="H4:H5"/>
    <mergeCell ref="B2:I2"/>
    <mergeCell ref="A3:A5"/>
    <mergeCell ref="B3:B5"/>
    <mergeCell ref="C3:C5"/>
    <mergeCell ref="D3:D5"/>
    <mergeCell ref="E3:F3"/>
    <mergeCell ref="G3:H3"/>
    <mergeCell ref="I3:I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D13"/>
  <sheetViews>
    <sheetView tabSelected="1" zoomScalePageLayoutView="0" workbookViewId="0" topLeftCell="A4">
      <selection activeCell="C20" sqref="C20"/>
    </sheetView>
  </sheetViews>
  <sheetFormatPr defaultColWidth="9.140625" defaultRowHeight="12.75"/>
  <cols>
    <col min="2" max="2" width="2.8515625" style="0" bestFit="1" customWidth="1"/>
    <col min="3" max="3" width="32.421875" style="0" bestFit="1" customWidth="1"/>
    <col min="4" max="4" width="43.00390625" style="0" bestFit="1" customWidth="1"/>
  </cols>
  <sheetData>
    <row r="9" spans="1:4" ht="18">
      <c r="A9" s="77"/>
      <c r="B9" s="78" t="s">
        <v>105</v>
      </c>
      <c r="C9" s="78" t="s">
        <v>106</v>
      </c>
      <c r="D9" s="78" t="s">
        <v>107</v>
      </c>
    </row>
    <row r="10" spans="1:4" ht="18">
      <c r="A10" s="77"/>
      <c r="B10" s="79">
        <v>1</v>
      </c>
      <c r="C10" s="80" t="s">
        <v>108</v>
      </c>
      <c r="D10" s="79"/>
    </row>
    <row r="11" spans="1:4" ht="18">
      <c r="A11" s="77"/>
      <c r="B11" s="79">
        <v>2</v>
      </c>
      <c r="C11" s="80" t="s">
        <v>109</v>
      </c>
      <c r="D11" s="79"/>
    </row>
    <row r="12" spans="1:4" ht="18">
      <c r="A12" s="77"/>
      <c r="B12" s="79">
        <v>3</v>
      </c>
      <c r="C12" s="80" t="s">
        <v>110</v>
      </c>
      <c r="D12" s="79"/>
    </row>
    <row r="13" spans="2:4" ht="18">
      <c r="B13" s="81" t="s">
        <v>111</v>
      </c>
      <c r="C13" s="82"/>
      <c r="D13" s="76"/>
    </row>
  </sheetData>
  <sheetProtection/>
  <mergeCells count="1">
    <mergeCell ref="B13:C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Vasil Maisuradze</cp:lastModifiedBy>
  <cp:lastPrinted>2016-12-26T09:11:29Z</cp:lastPrinted>
  <dcterms:created xsi:type="dcterms:W3CDTF">2013-01-08T06:36:48Z</dcterms:created>
  <dcterms:modified xsi:type="dcterms:W3CDTF">2018-07-27T12:14:54Z</dcterms:modified>
  <cp:category/>
  <cp:version/>
  <cp:contentType/>
  <cp:contentStatus/>
</cp:coreProperties>
</file>